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mp" ContentType="image/bmp"/>
  <Default Extension="jpeg" ContentType="image/jpeg"/>
  <Default Extension="png" ContentType="image/png"/>
  <Default Extension="gif" ContentType="image/gif"/>
  <Default Extension="tif" ContentType="image/tif"/>
  <Default Extension="svg" ContentType="image/svg+xml"/>
  <Default Extension="emf" ContentType="image/x-emf"/>
  <Default Extension="wmf" ContentType="image/x-wmf"/>
  <Default Extension="pct" ContentType="image/pct"/>
  <Default Extension="pcx" ContentType="image/pcx"/>
  <Default Extension="tga" ContentType="image/tga"/>
  <Default Extension="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Types>
</file>

<file path=_rels/.rels><?xml version="1.0" encoding="UTF-8" standalone="yes" ?>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0" userName="rudol"/>
  <workbookPr/>
  <bookViews>
    <workbookView activeTab="4" xWindow="240" yWindow="60" windowWidth="0" windowHeight="0" tabRatio="500"/>
  </bookViews>
  <sheets>
    <sheet name="Tab1" sheetId="1" r:id="rId4"/>
    <sheet name="Tab2" sheetId="2" r:id="rId5"/>
    <sheet name="Tab3" sheetId="3" r:id="rId6"/>
    <sheet name="Tab4" sheetId="4" r:id="rId7"/>
    <sheet name="Tab5" sheetId="5" r:id="rId8"/>
    <sheet name="Tab6" sheetId="6" r:id="rId9"/>
  </sheets>
  <calcPr/>
  <extLst>
    <ext uri="smNativeData">
      <pm:revision xmlns:pm="smNativeData" day="1669386967" val="1058" rev="124" rev64="64" revOS="4" revMin="124" revMax="0"/>
      <pm:docPrefs xmlns:pm="smNativeData" id="1669386967" fixedDigits="0" showNotice="1" showFrameBounds="1" autoChart="1" recalcOnPrint="1" recalcOnCopy="1" compatTextArt="1" tab="567" useDefinedPrintRange="1" printArea="markedSheets"/>
      <pm:compatibility xmlns:pm="smNativeData" id="1669386967" overlapCells="1"/>
      <pm:defCurrency xmlns:pm="smNativeData" id="1669386967"/>
      <pm:pdfExportOpt xmlns:pm="smNativeData" pagesRangeIndex="2" pagesSelectionIndex="0" customRangeInfo="1-3" qualityIndex="0" embedFonts="2" pdfaType="0" useJpegs="0" useSubsetFonts="1" useAlpha="1" relativeLinks="0" taggedPdf="1" pane="0" zoom="0" zoomScale="100" layout="0" includeDoc="0" viewFlags="0" openViewer="1" jpegQuality="90" flags="252" exportWsNames="1" name="D:\Rudolfd\Documents\Kritik\Corona\exel\2021\202112\p5.pdf"/>
    </ext>
  </extLst>
</workbook>
</file>

<file path=xl/sharedStrings.xml><?xml version="1.0" encoding="utf-8"?>
<sst xmlns="http://schemas.openxmlformats.org/spreadsheetml/2006/main" count="1170" uniqueCount="119">
  <si>
    <t xml:space="preserve">      Sterbefälle Deutschland</t>
  </si>
  <si>
    <t>kopierte Daten vom Bundesamt für Statistik</t>
  </si>
  <si>
    <t>unter … Jahren</t>
  </si>
  <si>
    <t>Jan</t>
  </si>
  <si>
    <t>Feb</t>
  </si>
  <si>
    <t>März</t>
  </si>
  <si>
    <t>April</t>
  </si>
  <si>
    <t>Insgesamt</t>
  </si>
  <si>
    <t>Mai</t>
  </si>
  <si>
    <t>Juni</t>
  </si>
  <si>
    <t>Juli</t>
  </si>
  <si>
    <t>Aug</t>
  </si>
  <si>
    <t>Sept</t>
  </si>
  <si>
    <t>Okt</t>
  </si>
  <si>
    <t>Nov</t>
  </si>
  <si>
    <t>Dez</t>
  </si>
  <si>
    <t>Gesamt</t>
  </si>
  <si>
    <t>+- zu Ø</t>
  </si>
  <si>
    <t>Summe Jahr 16-19</t>
  </si>
  <si>
    <t>Jahres Ø 1/4</t>
  </si>
  <si>
    <t>Jahr Ø 1/4 = Jahresdurchschnitt der Jahre 16 - 19</t>
  </si>
  <si>
    <t xml:space="preserve"> = Summe Jahre 16-19 geteilt durch 4</t>
  </si>
  <si>
    <r>
      <t xml:space="preserve">mehr Info auf: </t>
    </r>
    <r>
      <rPr>
        <rFont val="Arial"/>
        <charset val="0"/>
        <family val="2"/>
        <sz val="17"/>
        <b/>
        <i val="0"/>
        <u val="single"/>
        <color rgb="FF0000FF"/>
        <extLst>
          <ext uri="smNativeData">
            <pm:charSpec xmlns:pm="smNativeData" id="1669386967" fgClr="0000FF" ulstyle="single">
              <pm:latin face="Arial" sz="340" weight="bold" i="0"/>
              <pm:cs/>
              <pm:ea/>
            </pm:charSpec>
          </ext>
        </extLst>
      </rPr>
      <t xml:space="preserve"> </t>
    </r>
    <r>
      <rPr>
        <rFont val="Arial"/>
        <charset val="0"/>
        <family val="2"/>
        <sz val="21"/>
        <b/>
        <i val="0"/>
        <u val="none"/>
        <color rgb="FF000000"/>
        <extLst>
          <ext uri="smNativeData">
            <pm:charSpec xmlns:pm="smNativeData" id="1669386967" fgClr="000000" ulstyle="none">
              <pm:latin face="Arial" sz="420" weight="bold" i="0"/>
              <pm:cs/>
              <pm:ea/>
            </pm:charSpec>
          </ext>
        </extLst>
      </rPr>
      <t>https://rposselt.de</t>
    </r>
  </si>
  <si>
    <t>Sterbefälle Schweden</t>
  </si>
  <si>
    <t>GesamtSterbefälle</t>
  </si>
  <si>
    <t>Samtliga döda</t>
  </si>
  <si>
    <t xml:space="preserve">   Vergleich Sterbefälle Deutschland Schweden</t>
  </si>
  <si>
    <t>Quelle Bundesamt für Statistik</t>
  </si>
  <si>
    <t>Deutschl.</t>
  </si>
  <si>
    <t>Schwe</t>
  </si>
  <si>
    <t>+-zuJØ</t>
  </si>
  <si>
    <t>den</t>
  </si>
  <si>
    <t>16-19</t>
  </si>
  <si>
    <t>2021</t>
  </si>
  <si>
    <t>2020</t>
  </si>
  <si>
    <t>2019</t>
  </si>
  <si>
    <t>2018</t>
  </si>
  <si>
    <t>2017</t>
  </si>
  <si>
    <t>2016</t>
  </si>
  <si>
    <t>Su.16-19</t>
  </si>
  <si>
    <t>JØ16-19</t>
  </si>
  <si>
    <t>EWD</t>
  </si>
  <si>
    <t>EWS</t>
  </si>
  <si>
    <t>Fakt</t>
  </si>
  <si>
    <t>Mill.</t>
  </si>
  <si>
    <t>Schweden</t>
  </si>
  <si>
    <t>Einwohner</t>
  </si>
  <si>
    <t>JØ</t>
  </si>
  <si>
    <t>Jahres-</t>
  </si>
  <si>
    <t>Durchschnitt</t>
  </si>
  <si>
    <t>Sterbefälle Deutschland</t>
  </si>
  <si>
    <t>Quelle Orginaldatei:</t>
  </si>
  <si>
    <t>Jahr Ø /12 = Monats Ø</t>
  </si>
  <si>
    <t>Jahr Ø</t>
  </si>
  <si>
    <t>1/4</t>
  </si>
  <si>
    <t xml:space="preserve">Deutschland </t>
  </si>
  <si>
    <t xml:space="preserve">      Sterbefälle  2016-2021</t>
  </si>
  <si>
    <t>erstellt mit Softmaker-Office</t>
  </si>
  <si>
    <t>Jahr</t>
  </si>
  <si>
    <t>ges</t>
  </si>
  <si>
    <t xml:space="preserve">  0+</t>
  </si>
  <si>
    <t>80+</t>
  </si>
  <si>
    <t>65+</t>
  </si>
  <si>
    <t>0-64</t>
  </si>
  <si>
    <t>0-50</t>
  </si>
  <si>
    <t xml:space="preserve"> 0+</t>
  </si>
  <si>
    <t>Deutschland  Sterbefälle jährlich aus Durchschnitt der Jahre  2016 einschließlich 2019</t>
  </si>
  <si>
    <t>1/12</t>
  </si>
  <si>
    <t>Ø</t>
  </si>
  <si>
    <t>Sterbefälle +-  zu 1/12   Jahresdurchschnit der Jahre  2016 - 2019</t>
  </si>
  <si>
    <t>Deutschland</t>
  </si>
  <si>
    <t>Übersterblichkeit in % zu  1/12JahrØ 2016-2021</t>
  </si>
  <si>
    <t>Übersterblichkeit in % zu  1/12JØ 2016-2021</t>
  </si>
  <si>
    <t>Übersterblichkeit in % zu 1/12JahrØ 2016-2021</t>
  </si>
  <si>
    <t>https://auf1.tv/corona-fakten-auf1/corona-fakten-kinder-werden-durch-die-genspritze-gefaehrdet</t>
  </si>
  <si>
    <t>https://www.rposselt.de/Coro/Video/SonjaReitz.mp4</t>
  </si>
  <si>
    <t>Exel Datei:</t>
  </si>
  <si>
    <t>https://www.rposselt.de/Coro/D-Sterb21.xlsx</t>
  </si>
  <si>
    <t>mehr auf:</t>
  </si>
  <si>
    <t>https://www.rposselt.de</t>
  </si>
  <si>
    <t>Stand: 01-02.2022</t>
  </si>
  <si>
    <t xml:space="preserve">Quelle Deutschland.: </t>
  </si>
  <si>
    <t>https://www.destatis.de/DE/Themen/Gesellschaft-Umwelt/Bevoelkerung/Sterbefaelle-Lebenserwartung/Tabellen/sonderauswertung-sterbefaelle.html</t>
  </si>
  <si>
    <t>Schweden:</t>
  </si>
  <si>
    <t>https://www.destatis.de/DE/Themen/Querschnitt/Corona/Gesellschaft/bevoelkerung-sterbefaelle.html</t>
  </si>
  <si>
    <t>Alter von ... bis</t>
  </si>
  <si>
    <t>Monate</t>
  </si>
  <si>
    <t xml:space="preserve">übersichtliche Auswertung als pdf: </t>
  </si>
  <si>
    <t xml:space="preserve"> https://www.rposselt.de/Coro/D-Sterb21.pdf</t>
  </si>
  <si>
    <t>0-15</t>
  </si>
  <si>
    <t>15-30</t>
  </si>
  <si>
    <t>30-35</t>
  </si>
  <si>
    <t>35-40</t>
  </si>
  <si>
    <t>40-45</t>
  </si>
  <si>
    <t>45-50</t>
  </si>
  <si>
    <t>50-55</t>
  </si>
  <si>
    <t>55-60</t>
  </si>
  <si>
    <t>60-65</t>
  </si>
  <si>
    <t>65-70</t>
  </si>
  <si>
    <t>70-75</t>
  </si>
  <si>
    <t>75-80</t>
  </si>
  <si>
    <t>80-85</t>
  </si>
  <si>
    <t>85-90</t>
  </si>
  <si>
    <t>90-95</t>
  </si>
  <si>
    <t>95 u. mehr</t>
  </si>
  <si>
    <t>16-19 Ø</t>
  </si>
  <si>
    <t>Deuschland Sterbefälle</t>
  </si>
  <si>
    <t>Exel Datei von Schweden:</t>
  </si>
  <si>
    <t xml:space="preserve"> https://www.rposselt.de/Coro/S-Sterb21.xlsx</t>
  </si>
  <si>
    <t>Sterbefälle    +-  zu  1/12JahrØ 2016-2019</t>
  </si>
  <si>
    <t>0-35</t>
  </si>
  <si>
    <t>35-50</t>
  </si>
  <si>
    <t>55-65</t>
  </si>
  <si>
    <t>65-80</t>
  </si>
  <si>
    <t>95+</t>
  </si>
  <si>
    <t>0-65</t>
  </si>
  <si>
    <t>50-65</t>
  </si>
  <si>
    <t>1/12 JØ</t>
  </si>
  <si>
    <t>0+</t>
  </si>
</sst>
</file>

<file path=xl/styles.xml><?xml version="1.0" encoding="utf-8"?>
<styleSheet xmlns="http://schemas.openxmlformats.org/spreadsheetml/2006/main">
  <numFmts count="17">
    <numFmt numFmtId="5" formatCode="#,##0\ &quot;€&quot;;\-#,##0\ &quot;€&quot;"/>
    <numFmt numFmtId="6" formatCode="#,##0\ &quot;€&quot;;[Red]\-#,##0\ &quot;€&quot;"/>
    <numFmt numFmtId="7" formatCode="#,##0.00\ &quot;€&quot;;\-#,##0.00\ &quot;€&quot;"/>
    <numFmt numFmtId="8" formatCode="#,##0.00\ &quot;€&quot;;[Red]\-#,##0.0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49" formatCode="@"/>
    <numFmt numFmtId="164" formatCode="@\ *."/>
    <numFmt numFmtId="165" formatCode="#\ ###\ ##0\ ;\-#\ ###\ ##0\ ;&quot; – &quot;"/>
    <numFmt numFmtId="3" formatCode="#,##0"/>
    <numFmt numFmtId="166" formatCode="0.0"/>
    <numFmt numFmtId="1" formatCode="0"/>
    <numFmt numFmtId="167" formatCode="#,##0.0"/>
    <numFmt numFmtId="4" formatCode="#,##0.00"/>
    <numFmt numFmtId="168" formatCode="#,##0.0000"/>
  </numFmts>
  <fonts count="49">
    <font>
      <name val="Arial"/>
      <family val="2"/>
      <color rgb="FF000000"/>
      <sz val="10"/>
      <extLst>
        <ext uri="smNativeData">
          <pm:charSpec xmlns:pm="smNativeData" id="1669386967" ulstyle="none" kern="1">
            <pm:latin face="Arial" sz="200" lang="default"/>
            <pm:cs face="Times New Roman" sz="200" lang="default"/>
            <pm:ea face="SimSun" sz="200" lang="default"/>
          </pm:charSpec>
        </ext>
      </extLst>
    </font>
    <font>
      <name val="Arial"/>
      <family val="2"/>
      <color rgb="FF000000"/>
      <sz val="12"/>
      <extLst>
        <ext uri="smNativeData">
          <pm:charSpec xmlns:pm="smNativeData" id="1669386967" ulstyle="none" kern="1">
            <pm:latin face="Arial" sz="240" lang="default"/>
            <pm:cs face="Times New Roman" sz="200" lang="default"/>
            <pm:ea face="SimSun" sz="200" lang="default"/>
          </pm:charSpec>
        </ext>
      </extLst>
    </font>
    <font>
      <name val="MetaNormalLF-Roman"/>
      <color rgb="FF000000"/>
      <sz val="12"/>
      <extLst>
        <ext uri="smNativeData">
          <pm:charSpec xmlns:pm="smNativeData" id="1669386967" ulstyle="none" kern="1">
            <pm:latin face="MetaNormalLF-Roman" sz="240" lang="default"/>
            <pm:cs face="Times New Roman" sz="200" lang="default"/>
            <pm:ea face="SimSun" sz="200" lang="default"/>
          </pm:charSpec>
        </ext>
      </extLst>
    </font>
    <font>
      <name val="MetaNormalLF-Roman"/>
      <b/>
      <color rgb="FF000000"/>
      <sz val="12"/>
      <extLst>
        <ext uri="smNativeData">
          <pm:charSpec xmlns:pm="smNativeData" id="1669386967" ulstyle="none" kern="1">
            <pm:latin face="MetaNormalLF-Roman" sz="240" lang="default" weight="bold"/>
            <pm:cs face="Times New Roman" sz="200" lang="default" weight="bold"/>
            <pm:ea face="SimSun" sz="200" lang="default" weight="bold"/>
          </pm:charSpec>
        </ext>
      </extLst>
    </font>
    <font>
      <name val="MetaNormalLF-Roman"/>
      <color rgb="FF000000"/>
      <sz val="12"/>
      <extLst>
        <ext uri="smNativeData">
          <pm:charSpec xmlns:pm="smNativeData" id="1669386967" ulstyle="none" kern="1">
            <pm:latin face="MetaNormalLF-Roman" sz="240" lang="default"/>
            <pm:cs face="Times New Roman" sz="240" lang="default"/>
            <pm:ea face="SimSun" sz="240" lang="default"/>
          </pm:charSpec>
        </ext>
      </extLst>
    </font>
    <font>
      <name val="MetaNormalLF-Roman"/>
      <b/>
      <color rgb="FF000000"/>
      <sz val="12"/>
      <extLst>
        <ext uri="smNativeData">
          <pm:charSpec xmlns:pm="smNativeData" id="1669386967" ulstyle="none" kern="1">
            <pm:latin face="MetaNormalLF-Roman" sz="240" lang="default" weight="bold"/>
            <pm:cs face="Times New Roman" sz="240" lang="default" weight="bold"/>
            <pm:ea face="SimSun" sz="240" lang="default" weight="bold"/>
          </pm:charSpec>
        </ext>
      </extLst>
    </font>
    <font>
      <name val="Arial"/>
      <family val="2"/>
      <color rgb="FF000000"/>
      <sz val="12"/>
      <extLst>
        <ext uri="smNativeData">
          <pm:charSpec xmlns:pm="smNativeData" id="1669386967" ulstyle="none" kern="1">
            <pm:latin face="Arial" sz="240" lang="default"/>
            <pm:cs face="Times New Roman" sz="240" lang="default"/>
            <pm:ea face="SimSun" sz="240" lang="default"/>
          </pm:charSpec>
        </ext>
      </extLst>
    </font>
    <font>
      <name val="MetaNormalLF-Roman"/>
      <b/>
      <color rgb="FF000000"/>
      <sz val="14"/>
      <extLst>
        <ext uri="smNativeData">
          <pm:charSpec xmlns:pm="smNativeData" id="1669386967" ulstyle="none" kern="1">
            <pm:latin face="MetaNormalLF-Roman" sz="280" lang="default" weight="bold"/>
            <pm:cs face="Times New Roman" sz="280" lang="default" weight="bold"/>
            <pm:ea face="SimSun" sz="280" lang="default" weight="bold"/>
          </pm:charSpec>
        </ext>
      </extLst>
    </font>
    <font>
      <name val="MetaNormalLF-Roman"/>
      <color rgb="FF000000"/>
      <sz val="18"/>
      <extLst>
        <ext uri="smNativeData">
          <pm:charSpec xmlns:pm="smNativeData" id="1669386967" ulstyle="none" kern="1">
            <pm:latin face="MetaNormalLF-Roman" sz="360" lang="default"/>
            <pm:cs face="Times New Roman" sz="360" lang="default"/>
            <pm:ea face="SimSun" sz="360" lang="default"/>
          </pm:charSpec>
        </ext>
      </extLst>
    </font>
    <font>
      <name val="Arial"/>
      <family val="2"/>
      <b/>
      <color rgb="FF000000"/>
      <sz val="12"/>
      <extLst>
        <ext uri="smNativeData">
          <pm:charSpec xmlns:pm="smNativeData" id="1669386967" ulstyle="none" kern="1">
            <pm:latin face="Arial" sz="240" lang="default" weight="bold"/>
            <pm:cs face="Times New Roman" sz="200" lang="default"/>
            <pm:ea face="SimSun" sz="200" lang="default"/>
          </pm:charSpec>
        </ext>
      </extLst>
    </font>
    <font>
      <name val="MetaNormalLF-Roman"/>
      <b/>
      <color rgb="FF000000"/>
      <sz val="12"/>
      <extLst>
        <ext uri="smNativeData">
          <pm:charSpec xmlns:pm="smNativeData" id="1669386967" ulstyle="none" kern="1">
            <pm:latin face="MetaNormalLF-Roman" sz="240" lang="default" weight="bold"/>
            <pm:cs face="Times New Roman" sz="200" lang="default"/>
            <pm:ea face="SimSun" sz="200" lang="default"/>
          </pm:charSpec>
        </ext>
      </extLst>
    </font>
    <font>
      <name val="Times New Roman"/>
      <family val="1"/>
      <color rgb="FF0000FF"/>
      <sz val="10"/>
      <u val="single"/>
      <extLst>
        <ext uri="smNativeData">
          <pm:charSpec xmlns:pm="smNativeData" id="1669386967" style="Hyperlink" fgClr="0000FF" ulstyle="single" kern="1">
            <pm:latin face="Times New Roman" sz="200" lang="default"/>
            <pm:cs face="Arial" sz="200" lang="default"/>
            <pm:ea face="Arial" sz="200" lang="default"/>
          </pm:charSpec>
        </ext>
      </extLst>
    </font>
    <font>
      <name val="Arial"/>
      <family val="2"/>
      <b/>
      <color rgb="FF000000"/>
      <sz val="10"/>
      <extLst>
        <ext uri="smNativeData">
          <pm:charSpec xmlns:pm="smNativeData" id="1669386967" ulstyle="none" kern="1">
            <pm:latin face="Arial" sz="200" lang="default" weight="bold"/>
            <pm:cs face="Times New Roman" sz="200" lang="default"/>
            <pm:ea face="SimSun" sz="200" lang="default"/>
          </pm:charSpec>
        </ext>
      </extLst>
    </font>
    <font>
      <name val="MetaNormalLF-Roman"/>
      <b/>
      <color rgb="FF000000"/>
      <sz val="18"/>
      <extLst>
        <ext uri="smNativeData">
          <pm:charSpec xmlns:pm="smNativeData" id="1669386967" ulstyle="none" kern="1">
            <pm:latin face="MetaNormalLF-Roman" sz="360" lang="default" weight="bold"/>
            <pm:cs face="Times New Roman" sz="360" lang="default"/>
            <pm:ea face="SimSun" sz="360" lang="default"/>
          </pm:charSpec>
        </ext>
      </extLst>
    </font>
    <font>
      <name val="MetaNormalLF-Roman"/>
      <b/>
      <color rgb="FF000000"/>
      <sz val="12"/>
      <extLst>
        <ext uri="smNativeData">
          <pm:charSpec xmlns:pm="smNativeData" id="1669386967" ulstyle="none" kern="1">
            <pm:latin face="MetaNormalLF-Roman" sz="240" lang="default" weight="bold"/>
            <pm:cs face="Times New Roman" sz="240" lang="default"/>
            <pm:ea face="SimSun" sz="240" lang="default"/>
          </pm:charSpec>
        </ext>
      </extLst>
    </font>
    <font>
      <name val="Arial"/>
      <family val="2"/>
      <b/>
      <color rgb="FF000000"/>
      <sz val="12"/>
      <extLst>
        <ext uri="smNativeData">
          <pm:charSpec xmlns:pm="smNativeData" id="1669386967" ulstyle="none" kern="1">
            <pm:latin face="Arial" sz="240" lang="default" weight="bold"/>
            <pm:cs face="Times New Roman" sz="240" lang="default"/>
            <pm:ea face="SimSun" sz="240" lang="default"/>
          </pm:charSpec>
        </ext>
      </extLst>
    </font>
    <font>
      <name val="MetaNormalLF-Roman"/>
      <b/>
      <color rgb="FF000000"/>
      <sz val="14"/>
      <extLst>
        <ext uri="smNativeData">
          <pm:charSpec xmlns:pm="smNativeData" id="1669386967" ulstyle="none" kern="1">
            <pm:latin face="MetaNormalLF-Roman" sz="280" lang="default" weight="bold"/>
            <pm:cs face="Times New Roman" sz="240" lang="default"/>
            <pm:ea face="SimSun" sz="240" lang="default"/>
          </pm:charSpec>
        </ext>
      </extLst>
    </font>
    <font>
      <name val="Arial"/>
      <family val="2"/>
      <b/>
      <color rgb="FF000000"/>
      <sz val="12"/>
      <extLst>
        <ext uri="smNativeData">
          <pm:charSpec xmlns:pm="smNativeData" id="1669386967" ulstyle="none" kern="1">
            <pm:latin face="Arial" sz="240" lang="default" weight="bold"/>
            <pm:cs face="Times New Roman" sz="240" lang="default" weight="bold"/>
            <pm:ea face="SimSun" sz="240" lang="default" weight="bold"/>
          </pm:charSpec>
        </ext>
      </extLst>
    </font>
    <font>
      <name val="MetaNormalLF-Roman"/>
      <b/>
      <color rgb="FF000000"/>
      <sz val="18"/>
      <extLst>
        <ext uri="smNativeData">
          <pm:charSpec xmlns:pm="smNativeData" id="1669386967" ulstyle="none" kern="1">
            <pm:latin face="MetaNormalLF-Roman" sz="360" lang="default" weight="bold"/>
            <pm:cs face="Times New Roman" sz="360" lang="default" weight="bold"/>
            <pm:ea face="SimSun" sz="360" lang="default" weight="bold"/>
          </pm:charSpec>
        </ext>
      </extLst>
    </font>
    <font>
      <name val="Arial"/>
      <family val="2"/>
      <b/>
      <color rgb="FF000000"/>
      <sz val="14"/>
      <extLst>
        <ext uri="smNativeData">
          <pm:charSpec xmlns:pm="smNativeData" id="1669386967" ulstyle="none" kern="1">
            <pm:latin face="Arial" sz="280" lang="default" weight="bold"/>
            <pm:cs face="Times New Roman" sz="280" lang="default" weight="bold"/>
            <pm:ea face="SimSun" sz="280" lang="default" weight="bold"/>
          </pm:charSpec>
        </ext>
      </extLst>
    </font>
    <font>
      <name val="Arial"/>
      <family val="2"/>
      <b/>
      <color rgb="FF000000"/>
      <sz val="18"/>
      <extLst>
        <ext uri="smNativeData">
          <pm:charSpec xmlns:pm="smNativeData" id="1669386967" ulstyle="none" kern="1">
            <pm:latin face="Arial" sz="360" lang="default" weight="bold"/>
            <pm:cs face="Times New Roman" sz="360" lang="default" weight="bold"/>
            <pm:ea face="SimSun" sz="360" lang="default" weight="bold"/>
          </pm:charSpec>
        </ext>
      </extLst>
    </font>
    <font>
      <name val="Arial"/>
      <family val="2"/>
      <b/>
      <color rgb="FF000000"/>
      <sz val="14"/>
      <extLst>
        <ext uri="smNativeData">
          <pm:charSpec xmlns:pm="smNativeData" id="1669386967" ulstyle="none" kern="1">
            <pm:latin face="Arial" sz="280" lang="default" weight="bold"/>
            <pm:cs face="Times New Roman" sz="200" lang="default"/>
            <pm:ea face="SimSun" sz="200" lang="default"/>
          </pm:charSpec>
        </ext>
      </extLst>
    </font>
    <font>
      <name val="Arial"/>
      <family val="2"/>
      <color rgb="FF000000"/>
      <sz val="14"/>
      <extLst>
        <ext uri="smNativeData">
          <pm:charSpec xmlns:pm="smNativeData" id="1669386967" ulstyle="none" kern="1">
            <pm:latin face="Arial" sz="280" lang="default"/>
            <pm:cs face="Times New Roman" sz="200" lang="default"/>
            <pm:ea face="SimSun" sz="200" lang="default"/>
          </pm:charSpec>
        </ext>
      </extLst>
    </font>
    <font>
      <name val="MetaNormalLF-Roman"/>
      <b/>
      <color rgb="FF000000"/>
      <sz val="14"/>
      <extLst>
        <ext uri="smNativeData">
          <pm:charSpec xmlns:pm="smNativeData" id="1669386967" ulstyle="none" kern="1">
            <pm:latin face="MetaNormalLF-Roman" sz="280" lang="default" weight="bold"/>
            <pm:cs face="Times New Roman" sz="200" lang="default"/>
            <pm:ea face="SimSun" sz="200" lang="default"/>
          </pm:charSpec>
        </ext>
      </extLst>
    </font>
    <font>
      <name val="Times New Roman"/>
      <family val="1"/>
      <color rgb="FF0000FF"/>
      <sz val="13"/>
      <u val="single"/>
      <extLst>
        <ext uri="smNativeData">
          <pm:charSpec xmlns:pm="smNativeData" id="1669386967" style="Hyperlink" fgClr="0000FF" ulstyle="single" kern="1">
            <pm:latin face="Times New Roman" sz="260" lang="default"/>
            <pm:cs face="Times New Roman" sz="260" lang="default"/>
            <pm:ea face="SimSun" sz="260" lang="default"/>
          </pm:charSpec>
        </ext>
      </extLst>
    </font>
    <font>
      <name val="Times New Roman"/>
      <family val="1"/>
      <b/>
      <color rgb="FF000000"/>
      <sz val="14"/>
      <extLst>
        <ext uri="smNativeData">
          <pm:charSpec xmlns:pm="smNativeData" id="1669386967" ulstyle="none" kern="1">
            <pm:latin face="Times New Roman" sz="280" lang="default" weight="bold"/>
            <pm:cs face="Times New Roman" sz="280" lang="default" weight="bold"/>
            <pm:ea face="SimSun" sz="280" lang="default" weight="bold"/>
          </pm:charSpec>
        </ext>
      </extLst>
    </font>
    <font>
      <name val="Times New Roman"/>
      <family val="1"/>
      <b/>
      <color rgb="FF0000FF"/>
      <sz val="14"/>
      <u val="single"/>
      <extLst>
        <ext uri="smNativeData">
          <pm:charSpec xmlns:pm="smNativeData" id="1669386967" style="Hyperlink" fgClr="0000FF" ulstyle="single" kern="1">
            <pm:latin face="Times New Roman" sz="280" lang="default" weight="bold"/>
            <pm:cs face="Times New Roman" sz="280" lang="default" weight="bold"/>
            <pm:ea face="SimSun" sz="280" lang="default" weight="bold"/>
          </pm:charSpec>
        </ext>
      </extLst>
    </font>
    <font>
      <name val="Times New Roman"/>
      <family val="1"/>
      <b/>
      <color rgb="FF0000FF"/>
      <sz val="13"/>
      <u val="single"/>
      <extLst>
        <ext uri="smNativeData">
          <pm:charSpec xmlns:pm="smNativeData" id="1669386967" style="Hyperlink" fgClr="0000FF" ulstyle="single" kern="1">
            <pm:latin face="Times New Roman" sz="260" lang="default" weight="bold"/>
            <pm:cs face="Times New Roman" sz="260" lang="default" weight="bold"/>
            <pm:ea face="SimSun" sz="260" lang="default" weight="bold"/>
          </pm:charSpec>
        </ext>
      </extLst>
    </font>
    <font>
      <name val="Times New Roman"/>
      <family val="1"/>
      <b/>
      <color rgb="FF0000FF"/>
      <sz val="14"/>
      <u val="single"/>
      <extLst>
        <ext uri="smNativeData">
          <pm:charSpec xmlns:pm="smNativeData" id="1669386967" fgClr="0000FF" ulstyle="single" kern="1">
            <pm:latin face="Times New Roman" sz="280" lang="default" weight="bold"/>
            <pm:cs face="Times New Roman" sz="280" lang="default" weight="bold"/>
            <pm:ea face="SimSun" sz="280" lang="default" weight="bold"/>
          </pm:charSpec>
        </ext>
      </extLst>
    </font>
    <font>
      <name val="Times New Roman"/>
      <family val="1"/>
      <b/>
      <color rgb="FF0000FF"/>
      <sz val="12"/>
      <u val="single"/>
      <extLst>
        <ext uri="smNativeData">
          <pm:charSpec xmlns:pm="smNativeData" id="1669386967" fgClr="0000FF" ulstyle="single" kern="1">
            <pm:latin face="Times New Roman" sz="240" lang="default" weight="bold"/>
            <pm:cs face="Times New Roman" sz="240" lang="default" weight="bold"/>
            <pm:ea face="SimSun" sz="240" lang="default" weight="bold"/>
          </pm:charSpec>
        </ext>
      </extLst>
    </font>
    <font>
      <name val="Times New Roman"/>
      <family val="1"/>
      <b/>
      <color rgb="FF000000"/>
      <sz val="14"/>
      <extLst>
        <ext uri="smNativeData">
          <pm:charSpec xmlns:pm="smNativeData" id="1669386967" ulstyle="none" kern="1">
            <pm:latin face="Times New Roman" sz="280" lang="default" weight="bold"/>
            <pm:cs face="Times New Roman" sz="200" lang="default"/>
            <pm:ea face="SimSun" sz="200" lang="default"/>
          </pm:charSpec>
        </ext>
      </extLst>
    </font>
    <font>
      <name val="Times New Roman"/>
      <family val="1"/>
      <color rgb="FF000000"/>
      <sz val="10"/>
      <extLst>
        <ext uri="smNativeData">
          <pm:charSpec xmlns:pm="smNativeData" id="1669386967" ulstyle="none" kern="1">
            <pm:latin face="Times New Roman" sz="200" lang="default"/>
            <pm:cs face="Times New Roman" sz="200" lang="default"/>
            <pm:ea face="SimSun" sz="200" lang="default"/>
          </pm:charSpec>
        </ext>
      </extLst>
    </font>
    <font>
      <name val="Times New Roman"/>
      <family val="1"/>
      <color rgb="FF000000"/>
      <sz val="12"/>
      <extLst>
        <ext uri="smNativeData">
          <pm:charSpec xmlns:pm="smNativeData" id="1669386967" ulstyle="none" kern="1">
            <pm:latin face="Times New Roman" sz="240" lang="default"/>
            <pm:cs face="Times New Roman" sz="200" lang="default"/>
            <pm:ea face="SimSun" sz="200" lang="default"/>
          </pm:charSpec>
        </ext>
      </extLst>
    </font>
    <font>
      <name val="Times New Roman"/>
      <family val="1"/>
      <color rgb="FF000000"/>
      <sz val="12"/>
      <extLst>
        <ext uri="smNativeData">
          <pm:charSpec xmlns:pm="smNativeData" id="1669386967" ulstyle="none" kern="1">
            <pm:latin face="Times New Roman" sz="240" lang="default"/>
            <pm:cs face="Times New Roman" sz="240" lang="default"/>
            <pm:ea face="SimSun" sz="240" lang="default"/>
          </pm:charSpec>
        </ext>
      </extLst>
    </font>
    <font>
      <name val="Times New Roman"/>
      <family val="1"/>
      <b/>
      <color rgb="FF0000FF"/>
      <sz val="13"/>
      <u val="single"/>
      <extLst>
        <ext uri="smNativeData">
          <pm:charSpec xmlns:pm="smNativeData" id="1669386967" style="Hyperlink" fgClr="0000FF" ulstyle="single" kern="1">
            <pm:latin face="Times New Roman" sz="260" lang="default" weight="bold"/>
            <pm:cs face="Times New Roman" sz="400" lang="default" weight="bold"/>
            <pm:ea face="SimSun" sz="400" lang="default" weight="bold"/>
          </pm:charSpec>
        </ext>
      </extLst>
    </font>
    <font>
      <name val="Arial"/>
      <family val="2"/>
      <b/>
      <color rgb="FF000000"/>
      <sz val="12"/>
      <extLst>
        <ext uri="smNativeData">
          <pm:charSpec xmlns:pm="smNativeData" id="1669386967" ulstyle="none" kern="1">
            <pm:latin face="Arial" sz="240" lang="default" weight="bold"/>
            <pm:cs face="Times New Roman" sz="200" lang="default" weight="bold"/>
            <pm:ea face="SimSun" sz="200" lang="default" weight="bold"/>
          </pm:charSpec>
        </ext>
      </extLst>
    </font>
    <font>
      <name val="MetaNormalLF-Roman"/>
      <b/>
      <color rgb="FF000000"/>
      <sz val="18"/>
      <extLst>
        <ext uri="smNativeData">
          <pm:charSpec xmlns:pm="smNativeData" id="1669386967" ulstyle="none" kern="1">
            <pm:latin face="MetaNormalLF-Roman" sz="360" lang="default" weight="bold"/>
            <pm:cs face="Times New Roman" sz="200" lang="default"/>
            <pm:ea face="SimSun" sz="200" lang="default"/>
          </pm:charSpec>
        </ext>
      </extLst>
    </font>
    <font>
      <name val="Arial"/>
      <family val="2"/>
      <b/>
      <color rgb="FF000000"/>
      <sz val="14"/>
      <extLst>
        <ext uri="smNativeData">
          <pm:charSpec xmlns:pm="smNativeData" id="1669386967" ulstyle="none" kern="1">
            <pm:latin face="Arial" sz="280" lang="default" weight="bold"/>
            <pm:cs face="Times New Roman" sz="200" lang="default" weight="bold"/>
            <pm:ea face="SimSun" sz="200" lang="default" weight="bold"/>
          </pm:charSpec>
        </ext>
      </extLst>
    </font>
    <font>
      <name val="Arial"/>
      <family val="2"/>
      <color rgb="FF000000"/>
      <sz val="17"/>
      <extLst>
        <ext uri="smNativeData">
          <pm:charSpec xmlns:pm="smNativeData" id="1669386967" ulstyle="none" kern="1">
            <pm:latin face="Arial" sz="340" lang="default"/>
            <pm:cs face="Times New Roman" sz="200" lang="default"/>
            <pm:ea face="SimSun" sz="200" lang="default"/>
          </pm:charSpec>
        </ext>
      </extLst>
    </font>
    <font>
      <name val="Arial"/>
      <family val="2"/>
      <b/>
      <color rgb="FF000000"/>
      <sz val="17"/>
      <extLst>
        <ext uri="smNativeData">
          <pm:charSpec xmlns:pm="smNativeData" id="1669386967" ulstyle="none" kern="1">
            <pm:latin face="Arial" sz="340" lang="default" weight="bold"/>
            <pm:cs face="Times New Roman" sz="200" lang="default"/>
            <pm:ea face="SimSun" sz="200" lang="default"/>
          </pm:charSpec>
        </ext>
      </extLst>
    </font>
    <font>
      <name val="Arial"/>
      <family val="2"/>
      <b/>
      <color rgb="FF000000"/>
      <sz val="17"/>
      <extLst>
        <ext uri="smNativeData">
          <pm:charSpec xmlns:pm="smNativeData" id="1669386967" ulstyle="none" kern="1">
            <pm:latin face="Arial" sz="340" lang="default" weight="bold"/>
            <pm:cs face="Times New Roman" sz="240" lang="default"/>
            <pm:ea face="SimSun" sz="240" lang="default"/>
          </pm:charSpec>
        </ext>
      </extLst>
    </font>
    <font>
      <name val="Arial"/>
      <family val="2"/>
      <b/>
      <color rgb="FF000000"/>
      <sz val="17"/>
      <extLst>
        <ext uri="smNativeData">
          <pm:charSpec xmlns:pm="smNativeData" id="1669386967" ulstyle="none" kern="1">
            <pm:latin face="Arial" sz="340" lang="default" weight="bold"/>
            <pm:cs face="Times New Roman" sz="200" lang="default" weight="bold"/>
            <pm:ea face="SimSun" sz="200" lang="default" weight="bold"/>
          </pm:charSpec>
        </ext>
      </extLst>
    </font>
    <font>
      <name val="Arial"/>
      <family val="2"/>
      <b/>
      <color rgb="FF000000"/>
      <sz val="21"/>
      <extLst>
        <ext uri="smNativeData">
          <pm:charSpec xmlns:pm="smNativeData" id="1669386967" ulstyle="none" kern="1">
            <pm:latin face="Arial" sz="420" lang="default" weight="bold"/>
            <pm:cs face="Times New Roman" sz="240" lang="default"/>
            <pm:ea face="SimSun" sz="240" lang="default"/>
          </pm:charSpec>
        </ext>
      </extLst>
    </font>
    <font>
      <name val="Arial"/>
      <family val="2"/>
      <b/>
      <color rgb="FF0000FF"/>
      <sz val="17"/>
      <u val="single"/>
      <extLst>
        <ext uri="smNativeData">
          <pm:charSpec xmlns:pm="smNativeData" id="1669386967" fgClr="0000FF" ulstyle="single" kern="1">
            <pm:latin face="Arial" sz="340" lang="default" weight="bold"/>
            <pm:cs face="Times New Roman" sz="200" lang="default"/>
            <pm:ea face="SimSun" sz="200" lang="default"/>
          </pm:charSpec>
        </ext>
      </extLst>
    </font>
    <font>
      <name val="Arial"/>
      <family val="2"/>
      <color rgb="FF000000"/>
      <sz val="6"/>
      <extLst>
        <ext uri="smNativeData">
          <pm:charSpec xmlns:pm="smNativeData" id="1669386967" ulstyle="none" kern="1">
            <pm:latin face="Arial" sz="120" lang="default"/>
            <pm:cs face="Times New Roman" sz="200" lang="default"/>
            <pm:ea face="SimSun" sz="200" lang="default"/>
          </pm:charSpec>
        </ext>
      </extLst>
    </font>
    <font>
      <name val="Arial"/>
      <family val="2"/>
      <b/>
      <color rgb="FF000000"/>
      <sz val="6"/>
      <extLst>
        <ext uri="smNativeData">
          <pm:charSpec xmlns:pm="smNativeData" id="1669386967" ulstyle="none" kern="1">
            <pm:latin face="Arial" sz="120" lang="default" weight="bold"/>
            <pm:cs face="Times New Roman" sz="200" lang="default"/>
            <pm:ea face="SimSun" sz="200" lang="default"/>
          </pm:charSpec>
        </ext>
      </extLst>
    </font>
    <font>
      <name val="MetaNormalLF-Roman"/>
      <b/>
      <color rgb="FF000000"/>
      <sz val="17"/>
      <extLst>
        <ext uri="smNativeData">
          <pm:charSpec xmlns:pm="smNativeData" id="1669386967" ulstyle="none" kern="1">
            <pm:latin face="MetaNormalLF-Roman" sz="340" lang="default" weight="bold"/>
            <pm:cs face="Times New Roman" sz="200" lang="default"/>
            <pm:ea face="SimSun" sz="200" lang="default"/>
          </pm:charSpec>
        </ext>
      </extLst>
    </font>
    <font>
      <name val="Arial"/>
      <family val="2"/>
      <b/>
      <color rgb="FF000000"/>
      <sz val="21"/>
      <extLst>
        <ext uri="smNativeData">
          <pm:charSpec xmlns:pm="smNativeData" id="1669386967" ulstyle="none" kern="1">
            <pm:latin face="Arial" sz="420" lang="default" weight="bold"/>
            <pm:cs face="Times New Roman" sz="200" lang="default"/>
            <pm:ea face="SimSun" sz="200" lang="default"/>
          </pm:charSpec>
        </ext>
      </extLst>
    </font>
    <font>
      <name val="Arial"/>
      <family val="2"/>
      <b/>
      <color rgb="FF000000"/>
      <sz val="13"/>
      <extLst>
        <ext uri="smNativeData">
          <pm:charSpec xmlns:pm="smNativeData" id="1669386967" ulstyle="none" kern="1">
            <pm:latin face="Arial" sz="260" lang="default" weight="bold"/>
            <pm:cs face="Times New Roman" sz="200" lang="default"/>
            <pm:ea face="SimSun" sz="200" lang="default"/>
          </pm:charSpec>
        </ext>
      </extLst>
    </font>
  </fonts>
  <fills count="37">
    <fill>
      <patternFill patternType="none"/>
    </fill>
    <fill>
      <patternFill patternType="gray125"/>
    </fill>
    <fill>
      <patternFill patternType="none"/>
    </fill>
    <fill>
      <patternFill patternType="none"/>
    </fill>
    <fill>
      <patternFill patternType="none"/>
    </fill>
    <fill>
      <patternFill patternType="none"/>
    </fill>
    <fill>
      <patternFill patternType="solid">
        <fgColor rgb="FFFFF1C9"/>
        <bgColor rgb="FFFFFFFF"/>
        <extLst>
          <ext uri="smNativeData">
            <pm:shade xmlns:pm="smNativeData" id="1669386967" type="1" fgLvl="100" fgClr="00FFF1C9" bgLvl="0" bgClr="00000000"/>
          </ext>
        </extLst>
      </patternFill>
    </fill>
    <fill>
      <patternFill patternType="none"/>
    </fill>
    <fill>
      <patternFill patternType="none"/>
    </fill>
    <fill>
      <patternFill patternType="none"/>
    </fill>
    <fill>
      <patternFill patternType="solid">
        <fgColor rgb="FFFFF1C9"/>
        <bgColor rgb="FFFFFFFF"/>
        <extLst>
          <ext uri="smNativeData">
            <pm:shade xmlns:pm="smNativeData" id="1669386967" type="1" fgLvl="100" fgClr="00FFF1C9" bgLvl="0" bgClr="00000000"/>
          </ext>
        </extLst>
      </patternFill>
    </fill>
    <fill>
      <patternFill patternType="solid">
        <fgColor rgb="FFBFFFFF"/>
        <bgColor rgb="FFFFFFFF"/>
        <extLst>
          <ext uri="smNativeData">
            <pm:shade xmlns:pm="smNativeData" id="1669386967" type="1" fgLvl="25" fgClr="0000FFFF" bgLvl="75" bgClr="00FFFFFF"/>
          </ext>
        </extLst>
      </patternFill>
    </fill>
    <fill>
      <patternFill patternType="solid">
        <fgColor rgb="FFBFFFFF"/>
        <bgColor rgb="FFFFFFFF"/>
        <extLst>
          <ext uri="smNativeData">
            <pm:shade xmlns:pm="smNativeData" id="1669386967" type="1" fgLvl="25" fgClr="0000FFFF" bgLvl="75" bgClr="00FFFFFF"/>
          </ext>
        </extLst>
      </patternFill>
    </fill>
    <fill>
      <patternFill patternType="solid">
        <fgColor rgb="FFFFFF9E"/>
        <bgColor rgb="FFFFFFFF"/>
        <extLst>
          <ext uri="smNativeData">
            <pm:shade xmlns:pm="smNativeData" id="1669386967" type="1" fgLvl="38" fgClr="00FFFF00" bgLvl="62" bgClr="00FFFFFF"/>
          </ext>
        </extLst>
      </patternFill>
    </fill>
    <fill>
      <patternFill patternType="solid">
        <fgColor rgb="FFFFFF9E"/>
        <bgColor rgb="FFFFFFFF"/>
        <extLst>
          <ext uri="smNativeData">
            <pm:shade xmlns:pm="smNativeData" id="1669386967" type="1" fgLvl="38" fgClr="00FFFF00" bgLvl="62" bgClr="00FFFFFF"/>
          </ext>
        </extLst>
      </patternFill>
    </fill>
    <fill>
      <patternFill patternType="solid">
        <fgColor rgb="FFFFBFFF"/>
        <bgColor rgb="FFFFFFFF"/>
        <extLst>
          <ext uri="smNativeData">
            <pm:shade xmlns:pm="smNativeData" id="1669386967" type="1" fgLvl="25" fgClr="00FF00FF" bgLvl="75" bgClr="00FFFFFF"/>
          </ext>
        </extLst>
      </patternFill>
    </fill>
    <fill>
      <patternFill patternType="solid">
        <fgColor rgb="FFFFBFFF"/>
        <bgColor rgb="FFFFFFFF"/>
        <extLst>
          <ext uri="smNativeData">
            <pm:shade xmlns:pm="smNativeData" id="1669386967" type="1" fgLvl="25" fgClr="00FF00FF" bgLvl="75" bgClr="00FFFFFF"/>
          </ext>
        </extLst>
      </patternFill>
    </fill>
    <fill>
      <patternFill patternType="solid">
        <fgColor rgb="FFFFBFFF"/>
        <bgColor rgb="FFFFFFFF"/>
        <extLst>
          <ext uri="smNativeData">
            <pm:shade xmlns:pm="smNativeData" id="1669386967" type="1" fgLvl="25" fgClr="00FF00FF" bgLvl="75" bgClr="00FFFFFF"/>
          </ext>
        </extLst>
      </patternFill>
    </fill>
    <fill>
      <patternFill patternType="solid">
        <fgColor rgb="FF9EFF9E"/>
        <bgColor rgb="FFFFFFFF"/>
        <extLst>
          <ext uri="smNativeData">
            <pm:shade xmlns:pm="smNativeData" id="1669386967" type="1" fgLvl="38" fgClr="0000FF00" bgLvl="62" bgClr="00FFFFFF"/>
          </ext>
        </extLst>
      </patternFill>
    </fill>
    <fill>
      <patternFill patternType="solid">
        <fgColor rgb="FF9EFF9E"/>
        <bgColor rgb="FFFFFFFF"/>
        <extLst>
          <ext uri="smNativeData">
            <pm:shade xmlns:pm="smNativeData" id="1669386967" type="1" fgLvl="38" fgClr="0000FF00" bgLvl="62" bgClr="00FFFFFF"/>
          </ext>
        </extLst>
      </patternFill>
    </fill>
    <fill>
      <patternFill patternType="solid">
        <fgColor rgb="FFFFBFFF"/>
        <bgColor rgb="FFFFFFFF"/>
        <extLst>
          <ext uri="smNativeData">
            <pm:shade xmlns:pm="smNativeData" id="1669386967" type="1" fgLvl="100" fgClr="00FFBFFF" bgLvl="0" bgClr="00FFFFFF"/>
          </ext>
        </extLst>
      </patternFill>
    </fill>
    <fill>
      <patternFill patternType="solid">
        <fgColor rgb="FFBFFFFF"/>
        <bgColor rgb="FFFFFFFF"/>
        <extLst>
          <ext uri="smNativeData">
            <pm:shade xmlns:pm="smNativeData" id="1669386967" type="1" fgLvl="100" fgClr="00BFFFFF" bgLvl="0" bgClr="00FFFFFF"/>
          </ext>
        </extLst>
      </patternFill>
    </fill>
    <fill>
      <patternFill patternType="solid">
        <fgColor rgb="FFFFD4FF"/>
        <bgColor rgb="FFFFFFFF"/>
        <extLst>
          <ext uri="smNativeData">
            <pm:shade xmlns:pm="smNativeData" id="1669386967" type="1" fgLvl="17" fgClr="00FF00FF" bgLvl="83" bgClr="00FFFFFF"/>
          </ext>
        </extLst>
      </patternFill>
    </fill>
    <fill>
      <patternFill patternType="solid">
        <fgColor rgb="FFE0FFFF"/>
        <bgColor rgb="FFFFFFFF"/>
        <extLst>
          <ext uri="smNativeData">
            <pm:shade xmlns:pm="smNativeData" id="1669386967" type="1" fgLvl="12" fgClr="0000FFFF" bgLvl="88" bgClr="00FFFFFF"/>
          </ext>
        </extLst>
      </patternFill>
    </fill>
    <fill>
      <patternFill patternType="solid">
        <fgColor rgb="FFFFD4FF"/>
        <bgColor rgb="FFFFFFFF"/>
        <extLst>
          <ext uri="smNativeData">
            <pm:shade xmlns:pm="smNativeData" id="1669386967" type="1" fgLvl="100" fgClr="00FFD4FF" bgLvl="0" bgClr="00FFFFFF"/>
          </ext>
        </extLst>
      </patternFill>
    </fill>
    <fill>
      <patternFill patternType="solid">
        <fgColor rgb="FF9EFFFF"/>
        <bgColor rgb="FFFFFFFF"/>
        <extLst>
          <ext uri="smNativeData">
            <pm:shade xmlns:pm="smNativeData" id="1669386967" type="1" fgLvl="38" fgClr="0000FFFF" bgLvl="62" bgClr="00FFFFFF"/>
          </ext>
        </extLst>
      </patternFill>
    </fill>
    <fill>
      <patternFill patternType="solid">
        <fgColor rgb="FFFFE0FF"/>
        <bgColor rgb="FFFFFFFF"/>
        <extLst>
          <ext uri="smNativeData">
            <pm:shade xmlns:pm="smNativeData" id="1669386967" type="1" fgLvl="12" fgClr="00FF00FF" bgLvl="88" bgClr="00FFFFFF"/>
          </ext>
        </extLst>
      </patternFill>
    </fill>
    <fill>
      <patternFill patternType="solid">
        <fgColor rgb="FFFFB3FF"/>
        <bgColor rgb="FFFFFFFF"/>
        <extLst>
          <ext uri="smNativeData">
            <pm:shade xmlns:pm="smNativeData" id="1669386967" type="1" fgLvl="30" fgClr="00FF00FF" bgLvl="70" bgClr="00FFFFFF"/>
          </ext>
        </extLst>
      </patternFill>
    </fill>
    <fill>
      <patternFill patternType="solid">
        <fgColor rgb="FFFFBFFF"/>
        <bgColor rgb="FFFFFFFF"/>
        <extLst>
          <ext uri="smNativeData">
            <pm:shade xmlns:pm="smNativeData" id="1669386967" type="1" fgLvl="100" fgClr="00FFBFFF" bgLvl="0" bgClr="00FFFFFF"/>
          </ext>
        </extLst>
      </patternFill>
    </fill>
    <fill>
      <patternFill patternType="solid">
        <fgColor rgb="FFBFFFFF"/>
        <bgColor rgb="FFFFFFFF"/>
        <extLst>
          <ext uri="smNativeData">
            <pm:shade xmlns:pm="smNativeData" id="1669386967" type="1" fgLvl="100" fgClr="00BFFFFF" bgLvl="0" bgClr="00FFFFFF"/>
          </ext>
        </extLst>
      </patternFill>
    </fill>
    <fill>
      <patternFill patternType="solid">
        <fgColor rgb="FFD4FFFF"/>
        <bgColor rgb="FFFFFFFF"/>
        <extLst>
          <ext uri="smNativeData">
            <pm:shade xmlns:pm="smNativeData" id="1669386967" type="1" fgLvl="17" fgClr="0000FFFF" bgLvl="83" bgClr="00FFFFFF"/>
          </ext>
        </extLst>
      </patternFill>
    </fill>
    <fill>
      <patternFill patternType="solid">
        <fgColor rgb="FFFFE4FF"/>
        <bgColor rgb="FFFFFFFF"/>
        <extLst>
          <ext uri="smNativeData">
            <pm:shade xmlns:pm="smNativeData" id="1669386967" type="1" fgLvl="63" fgClr="00FFD4FF" bgLvl="37" bgClr="00FFFFFF"/>
          </ext>
        </extLst>
      </patternFill>
    </fill>
    <fill>
      <patternFill patternType="solid">
        <fgColor rgb="FFFFFFFF"/>
        <bgColor rgb="FFFFFFFF"/>
        <extLst>
          <ext uri="smNativeData">
            <pm:shade xmlns:pm="smNativeData" id="1669386967" type="1" fgLvl="100" fgClr="00FFFFFF" bgLvl="100" bgClr="00000000"/>
          </ext>
        </extLst>
      </patternFill>
    </fill>
    <fill>
      <patternFill patternType="solid">
        <fgColor rgb="FFFFBFFF"/>
        <bgColor rgb="FFFFFFFF"/>
        <extLst>
          <ext uri="smNativeData">
            <pm:shade xmlns:pm="smNativeData" id="1669386967" type="1" fgLvl="100" fgClr="00FFBFFF" bgLvl="0" bgClr="00FFFFFF"/>
          </ext>
        </extLst>
      </patternFill>
    </fill>
    <fill>
      <patternFill patternType="solid">
        <fgColor rgb="FFBFFFFF"/>
        <bgColor rgb="FFFFFFFF"/>
        <extLst>
          <ext uri="smNativeData">
            <pm:shade xmlns:pm="smNativeData" id="1669386967" type="1" fgLvl="100" fgClr="00BFFFFF" bgLvl="0" bgClr="00FFFFFF"/>
          </ext>
        </extLst>
      </patternFill>
    </fill>
    <fill>
      <patternFill patternType="solid">
        <fgColor rgb="FFFFBFFF"/>
        <bgColor rgb="FFFFFFFF"/>
        <extLst>
          <ext uri="smNativeData">
            <pm:shade xmlns:pm="smNativeData" id="1669386967" type="1" fgLvl="100" fgClr="00FFBFFF" bgLvl="0" bgClr="00FFFFFF"/>
          </ext>
        </extLst>
      </patternFill>
    </fill>
    <fill>
      <patternFill patternType="solid">
        <fgColor rgb="FFBFFFFF"/>
        <bgColor rgb="FFFFFFFF"/>
        <extLst>
          <ext uri="smNativeData">
            <pm:shade xmlns:pm="smNativeData" id="1669386967" type="1" fgLvl="100" fgClr="00BFFFFF" bgLvl="0" bgClr="00FFFFFF"/>
          </ext>
        </extLst>
      </patternFill>
    </fill>
  </fills>
  <borders count="36">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thin">
        <color rgb="FF000000"/>
      </right>
      <top style="thin">
        <color rgb="FF000000"/>
      </top>
      <bottom style="none">
        <color rgb="FF000000"/>
      </bottom>
      <extLst>
        <ext uri="smNativeData">
          <pm:border xmlns:pm="smNativeData" id="1669386967">
            <pm:line position="top" type="1" style="0" width="20" dist="20" width2="20" rgb="000000"/>
            <pm:line position="right" type="1" style="0" width="20" dist="20" width2="20" rgb="000000"/>
          </pm:border>
        </ext>
      </extLst>
    </border>
    <border>
      <left style="none">
        <color rgb="FF000000"/>
      </left>
      <right style="thin">
        <color rgb="FF000000"/>
      </right>
      <top style="none">
        <color rgb="FF000000"/>
      </top>
      <bottom style="thin">
        <color rgb="FF000000"/>
      </bottom>
      <extLst>
        <ext uri="smNativeData">
          <pm:border xmlns:pm="smNativeData" id="1669386967">
            <pm:line position="bottom" type="1" style="0" width="20" dist="20" width2="20" rgb="000000"/>
            <pm:line position="right"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669386967">
            <pm:line position="bottom" type="1" style="0" width="20" dist="20" width2="20" rgb="000000"/>
          </pm:border>
        </ext>
      </extLst>
    </border>
    <border>
      <left style="none">
        <color rgb="FF000000"/>
      </left>
      <right style="thin">
        <color rgb="FF000000"/>
      </right>
      <top style="none">
        <color rgb="FF000000"/>
      </top>
      <bottom style="none">
        <color rgb="FF000000"/>
      </bottom>
      <extLst>
        <ext uri="smNativeData">
          <pm:border xmlns:pm="smNativeData" id="1669386967">
            <pm:line position="right" type="1" style="0" width="20" dist="20" width2="20" rgb="000000"/>
          </pm:border>
        </ext>
      </extLst>
    </border>
    <border>
      <left style="none">
        <color rgb="FF000000"/>
      </left>
      <right style="thin">
        <color rgb="FF000000"/>
      </right>
      <top style="none">
        <color rgb="FF000000"/>
      </top>
      <bottom style="none">
        <color rgb="FF000000"/>
      </bottom>
      <extLst>
        <ext uri="smNativeData">
          <pm:border xmlns:pm="smNativeData" id="1669386967">
            <pm:line position="right" type="1" style="0" width="20" dist="20" width2="20" rgb="000000"/>
          </pm:border>
        </ext>
      </extLst>
    </border>
    <border>
      <left style="thin">
        <color rgb="FF000000"/>
      </left>
      <right style="none">
        <color rgb="FF000000"/>
      </right>
      <top style="thin">
        <color rgb="FF000000"/>
      </top>
      <bottom style="none">
        <color rgb="FF000000"/>
      </bottom>
      <extLst>
        <ext uri="smNativeData">
          <pm:border xmlns:pm="smNativeData" id="1669386967">
            <pm:line position="top" type="1" style="0" width="20" dist="20" width2="20" rgb="000000"/>
            <pm:line position="left" type="1" style="0" width="20" dist="20" width2="20" rgb="000000"/>
          </pm:border>
        </ext>
      </extLst>
    </border>
    <border>
      <left style="none">
        <color rgb="FF000000"/>
      </left>
      <right style="none">
        <color rgb="FF000000"/>
      </right>
      <top style="thin">
        <color rgb="FF000000"/>
      </top>
      <bottom style="none">
        <color rgb="FF000000"/>
      </bottom>
      <extLst>
        <ext uri="smNativeData">
          <pm:border xmlns:pm="smNativeData" id="1669386967">
            <pm:line position="top" type="1" style="0" width="20" dist="20" width2="20" rgb="000000"/>
          </pm:border>
        </ext>
      </extLst>
    </border>
    <border>
      <left style="thin">
        <color rgb="FF000000"/>
      </left>
      <right style="none">
        <color rgb="FF000000"/>
      </right>
      <top style="none">
        <color rgb="FF000000"/>
      </top>
      <bottom style="thin">
        <color rgb="FF000000"/>
      </bottom>
      <extLst>
        <ext uri="smNativeData">
          <pm:border xmlns:pm="smNativeData" id="1669386967">
            <pm:line position="bottom" type="1" style="0" width="20" dist="20" width2="20" rgb="000000"/>
            <pm:line position="lef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thin">
        <color rgb="FF000000"/>
      </right>
      <top style="none">
        <color rgb="FF000000"/>
      </top>
      <bottom style="none">
        <color rgb="FF000000"/>
      </bottom>
      <extLst>
        <ext uri="smNativeData">
          <pm:border xmlns:pm="smNativeData" id="1669386967">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thin">
        <color rgb="FF000000"/>
      </right>
      <top style="none">
        <color rgb="FF000000"/>
      </top>
      <bottom style="none">
        <color rgb="FF000000"/>
      </bottom>
      <extLst>
        <ext uri="smNativeData">
          <pm:border xmlns:pm="smNativeData" id="1669386967">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thin">
        <color rgb="FF000000"/>
      </right>
      <top style="thin">
        <color rgb="FF000000"/>
      </top>
      <bottom style="none">
        <color rgb="FF000000"/>
      </bottom>
      <extLst>
        <ext uri="smNativeData">
          <pm:border xmlns:pm="smNativeData" id="1669386967">
            <pm:line position="top" type="1" style="0" width="20" dist="20" width2="20" rgb="000000"/>
            <pm:line position="right" type="1" style="0" width="20" dist="20" width2="20" rgb="000000"/>
          </pm:border>
        </ext>
      </extLst>
    </border>
    <border>
      <left style="none">
        <color rgb="FF000000"/>
      </left>
      <right style="thin">
        <color rgb="FF000000"/>
      </right>
      <top style="none">
        <color rgb="FF000000"/>
      </top>
      <bottom style="none">
        <color rgb="FF000000"/>
      </bottom>
      <extLst>
        <ext uri="smNativeData">
          <pm:border xmlns:pm="smNativeData" id="1669386967">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thin">
        <color rgb="FF000000"/>
      </right>
      <top style="none">
        <color rgb="FF000000"/>
      </top>
      <bottom style="none">
        <color rgb="FF000000"/>
      </bottom>
      <extLst>
        <ext uri="smNativeData">
          <pm:border xmlns:pm="smNativeData" id="1669386967">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none">
        <color rgb="FF000000"/>
      </right>
      <top style="none">
        <color rgb="FF000000"/>
      </top>
      <bottom style="thin">
        <color rgb="FF000000"/>
      </bottom>
      <extLst>
        <ext uri="smNativeData">
          <pm:border xmlns:pm="smNativeData" id="1669386967">
            <pm:line position="bottom"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669386967">
            <pm:line position="bottom"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none">
        <color rgb="FF000000"/>
      </right>
      <top style="none">
        <color rgb="FF000000"/>
      </top>
      <bottom style="none">
        <color rgb="FF000000"/>
      </bottom>
      <extLst>
        <ext uri="smNativeData">
          <pm:border xmlns:pm="smNativeData" id="1669386967"/>
        </ext>
      </extLst>
    </border>
    <border>
      <left style="none">
        <color rgb="FF000000"/>
      </left>
      <right style="none">
        <color rgb="FF000000"/>
      </right>
      <top style="none">
        <color rgb="FF000000"/>
      </top>
      <bottom style="thick">
        <color rgb="FF000000"/>
      </bottom>
      <extLst>
        <ext uri="smNativeData">
          <pm:border xmlns:pm="smNativeData" id="1669386967">
            <pm:line position="bottom" type="1" style="0" width="60" dist="20" width2="20" rgb="000000"/>
          </pm:border>
        </ext>
      </extLst>
    </border>
    <border>
      <left style="none">
        <color rgb="FF000000"/>
      </left>
      <right style="none">
        <color rgb="FF000000"/>
      </right>
      <top style="none">
        <color rgb="FF000000"/>
      </top>
      <bottom style="thick">
        <color rgb="FF000000"/>
      </bottom>
      <extLst>
        <ext uri="smNativeData">
          <pm:border xmlns:pm="smNativeData" id="1669386967">
            <pm:line position="bottom" type="1" style="0" width="60" dist="20" width2="20" rgb="000000"/>
          </pm:border>
        </ext>
      </extLst>
    </border>
    <border>
      <left style="none">
        <color rgb="FF000000"/>
      </left>
      <right style="none">
        <color rgb="FF000000"/>
      </right>
      <top style="none">
        <color rgb="FF000000"/>
      </top>
      <bottom style="medium">
        <color rgb="FF000000"/>
      </bottom>
      <extLst>
        <ext uri="smNativeData">
          <pm:border xmlns:pm="smNativeData" id="1669386967">
            <pm:line position="bottom" type="1" style="0" width="30" dist="20" width2="20" rgb="000000"/>
          </pm:border>
        </ext>
      </extLst>
    </border>
    <border>
      <left style="none">
        <color rgb="FF000000"/>
      </left>
      <right style="none">
        <color rgb="FF000000"/>
      </right>
      <top style="none">
        <color rgb="FF000000"/>
      </top>
      <bottom style="medium">
        <color rgb="FF000000"/>
      </bottom>
      <extLst>
        <ext uri="smNativeData">
          <pm:border xmlns:pm="smNativeData" id="1669386967">
            <pm:line position="bottom" type="1" style="0" width="30" dist="20" width2="20" rgb="000000"/>
          </pm:border>
        </ext>
      </extLst>
    </border>
  </borders>
  <cellStyleXfs count="1">
    <xf numFmtId="0" fontId="0" fillId="0" borderId="0" applyNumberFormat="1" applyFont="1" applyFill="1" applyBorder="1" applyAlignment="1" applyProtection="1"/>
  </cellStyleXfs>
  <cellXfs count="263">
    <xf numFmtId="0" fontId="0" fillId="0" borderId="0" xfId="0"/>
    <xf numFmtId="0" fontId="1" fillId="0" borderId="0" xfId="0" applyFont="1"/>
    <xf numFmtId="0" fontId="2" fillId="0" borderId="0" xfId="0" applyFont="1" applyAlignment="1">
      <alignment horizontal="left"/>
    </xf>
    <xf numFmtId="0" fontId="2" fillId="0" borderId="0" xfId="0" applyFont="1"/>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164" fontId="3" fillId="0" borderId="1" xfId="0" applyNumberFormat="1" applyFont="1" applyFill="1" applyBorder="1" applyAlignment="1">
      <alignment horizontal="left"/>
    </xf>
    <xf numFmtId="164" fontId="2" fillId="0" borderId="4" xfId="0" applyNumberFormat="1" applyFont="1" applyFill="1" applyBorder="1" applyAlignment="1">
      <alignment horizontal="left"/>
    </xf>
    <xf numFmtId="164" fontId="3" fillId="6" borderId="5" xfId="0" applyNumberFormat="1" applyFont="1" applyFill="1" applyBorder="1" applyAlignment="1">
      <alignment horizontal="left"/>
    </xf>
    <xf numFmtId="164" fontId="2" fillId="6" borderId="5" xfId="0" applyNumberFormat="1" applyFont="1" applyFill="1" applyBorder="1" applyAlignment="1">
      <alignment horizontal="left"/>
    </xf>
    <xf numFmtId="164" fontId="3" fillId="0" borderId="4" xfId="0" applyNumberFormat="1" applyFont="1" applyFill="1" applyBorder="1" applyAlignment="1">
      <alignment horizontal="left"/>
    </xf>
    <xf numFmtId="3" fontId="2" fillId="0" borderId="0" xfId="0" applyNumberFormat="1" applyFont="1"/>
    <xf numFmtId="3" fontId="2" fillId="0" borderId="0" xfId="0" applyNumberFormat="1" applyFont="1" applyAlignment="1">
      <alignment horizontal="left"/>
    </xf>
    <xf numFmtId="3" fontId="1" fillId="0" borderId="0" xfId="0" applyNumberFormat="1" applyFont="1"/>
    <xf numFmtId="3" fontId="2" fillId="0" borderId="6" xfId="0" applyNumberFormat="1" applyFont="1" applyFill="1" applyBorder="1"/>
    <xf numFmtId="3" fontId="2" fillId="0" borderId="7" xfId="0" applyNumberFormat="1" applyFont="1" applyFill="1" applyBorder="1"/>
    <xf numFmtId="3" fontId="2" fillId="0" borderId="6" xfId="0" applyNumberFormat="1" applyFont="1" applyFill="1" applyBorder="1" applyAlignment="1">
      <alignment horizontal="left"/>
    </xf>
    <xf numFmtId="3" fontId="2" fillId="0" borderId="8" xfId="0" applyNumberFormat="1" applyFont="1" applyFill="1" applyBorder="1" applyAlignment="1">
      <alignment horizontal="left"/>
    </xf>
    <xf numFmtId="166" fontId="1" fillId="0" borderId="0" xfId="0" applyNumberFormat="1" applyFont="1"/>
    <xf numFmtId="49" fontId="3" fillId="0" borderId="0" xfId="0" applyNumberFormat="1" applyFont="1" applyAlignment="1">
      <alignment horizontal="left"/>
    </xf>
    <xf numFmtId="165" fontId="3" fillId="0" borderId="0" xfId="0" applyNumberFormat="1" applyFont="1"/>
    <xf numFmtId="49" fontId="2" fillId="0" borderId="0" xfId="0" applyNumberFormat="1" applyFont="1" applyAlignment="1">
      <alignment horizontal="left"/>
    </xf>
    <xf numFmtId="165" fontId="2" fillId="0" borderId="0" xfId="0" applyNumberFormat="1" applyFont="1" applyAlignment="1">
      <alignment horizontal="right"/>
    </xf>
    <xf numFmtId="49" fontId="2" fillId="10" borderId="9" xfId="0" applyNumberFormat="1" applyFont="1" applyFill="1" applyAlignment="1">
      <alignment horizontal="left"/>
    </xf>
    <xf numFmtId="49" fontId="3" fillId="10" borderId="9" xfId="0" applyNumberFormat="1" applyFont="1" applyFill="1" applyAlignment="1">
      <alignment horizontal="left"/>
    </xf>
    <xf numFmtId="49" fontId="4" fillId="11" borderId="10" xfId="0" applyNumberFormat="1" applyFont="1" applyFill="1" applyAlignment="1">
      <alignment horizontal="left"/>
    </xf>
    <xf numFmtId="164" fontId="4" fillId="12" borderId="11" xfId="0" applyNumberFormat="1" applyFont="1" applyFill="1" applyBorder="1" applyAlignment="1">
      <alignment horizontal="left"/>
    </xf>
    <xf numFmtId="49" fontId="4" fillId="13" borderId="12" xfId="0" applyNumberFormat="1" applyFont="1" applyFill="1" applyAlignment="1">
      <alignment horizontal="left"/>
    </xf>
    <xf numFmtId="164" fontId="4" fillId="14" borderId="13" xfId="0" applyNumberFormat="1" applyFont="1" applyFill="1" applyBorder="1" applyAlignment="1">
      <alignment horizontal="left"/>
    </xf>
    <xf numFmtId="49" fontId="4" fillId="15" borderId="14" xfId="0" applyNumberFormat="1" applyFont="1" applyFill="1" applyAlignment="1">
      <alignment horizontal="left"/>
    </xf>
    <xf numFmtId="164" fontId="5" fillId="16" borderId="15" xfId="0" applyNumberFormat="1" applyFont="1" applyFill="1" applyBorder="1" applyAlignment="1">
      <alignment horizontal="left"/>
    </xf>
    <xf numFmtId="49" fontId="5" fillId="15" borderId="14" xfId="0" applyNumberFormat="1" applyFont="1" applyFill="1" applyAlignment="1">
      <alignment horizontal="left"/>
    </xf>
    <xf numFmtId="164" fontId="5" fillId="17" borderId="16" xfId="0" applyNumberFormat="1" applyFont="1" applyFill="1" applyBorder="1" applyAlignment="1">
      <alignment horizontal="left"/>
    </xf>
    <xf numFmtId="0" fontId="6" fillId="15" borderId="14" xfId="0" applyFont="1" applyFill="1"/>
    <xf numFmtId="3" fontId="6" fillId="15" borderId="14" xfId="0" applyNumberFormat="1" applyFont="1" applyFill="1"/>
    <xf numFmtId="3" fontId="6" fillId="11" borderId="10" xfId="0" applyNumberFormat="1" applyFont="1" applyFill="1"/>
    <xf numFmtId="3" fontId="6" fillId="13" borderId="12" xfId="0" applyNumberFormat="1" applyFont="1" applyFill="1"/>
    <xf numFmtId="3" fontId="7" fillId="0" borderId="0" xfId="0" applyNumberFormat="1" applyFont="1" applyAlignment="1">
      <alignment horizontal="left"/>
    </xf>
    <xf numFmtId="3" fontId="8" fillId="0" borderId="0" xfId="0" applyNumberFormat="1" applyFont="1" applyAlignment="1">
      <alignment horizontal="left"/>
    </xf>
    <xf numFmtId="3" fontId="4" fillId="0" borderId="0" xfId="0" applyNumberFormat="1" applyFont="1" applyAlignment="1">
      <alignment horizontal="left"/>
    </xf>
    <xf numFmtId="3" fontId="6" fillId="0" borderId="0" xfId="0" applyNumberFormat="1" applyFont="1"/>
    <xf numFmtId="164" fontId="4" fillId="0" borderId="0" xfId="0" applyNumberFormat="1" applyFont="1" applyAlignment="1">
      <alignment horizontal="left"/>
    </xf>
    <xf numFmtId="166" fontId="6" fillId="0" borderId="0" xfId="0" applyNumberFormat="1" applyFont="1"/>
    <xf numFmtId="166" fontId="7" fillId="0" borderId="0" xfId="0" applyNumberFormat="1" applyFont="1" applyAlignment="1">
      <alignment horizontal="left"/>
    </xf>
    <xf numFmtId="166" fontId="4" fillId="0" borderId="0" xfId="0" applyNumberFormat="1" applyFont="1" applyAlignment="1">
      <alignment horizontal="left"/>
    </xf>
    <xf numFmtId="3" fontId="3" fillId="0" borderId="0" xfId="0" applyNumberFormat="1" applyFont="1"/>
    <xf numFmtId="3" fontId="2" fillId="0" borderId="0" xfId="0" applyNumberFormat="1" applyFont="1" applyAlignment="1">
      <alignment horizontal="right"/>
    </xf>
    <xf numFmtId="3" fontId="3" fillId="10" borderId="9" xfId="0" applyNumberFormat="1" applyFont="1" applyFill="1"/>
    <xf numFmtId="3" fontId="2" fillId="10" borderId="9" xfId="0" applyNumberFormat="1" applyFont="1" applyFill="1" applyAlignment="1">
      <alignment horizontal="right"/>
    </xf>
    <xf numFmtId="3" fontId="2" fillId="10" borderId="9" xfId="0" applyNumberFormat="1" applyFont="1" applyFill="1"/>
    <xf numFmtId="3" fontId="5" fillId="15" borderId="14" xfId="0" applyNumberFormat="1" applyFont="1" applyFill="1"/>
    <xf numFmtId="3" fontId="4" fillId="11" borderId="10" xfId="0" applyNumberFormat="1" applyFont="1" applyFill="1" applyAlignment="1">
      <alignment horizontal="right"/>
    </xf>
    <xf numFmtId="3" fontId="4" fillId="13" borderId="12" xfId="0" applyNumberFormat="1" applyFont="1" applyFill="1" applyAlignment="1">
      <alignment horizontal="right"/>
    </xf>
    <xf numFmtId="49" fontId="4" fillId="0" borderId="0" xfId="0" applyNumberFormat="1" applyFont="1" applyAlignment="1">
      <alignment horizontal="left"/>
    </xf>
    <xf numFmtId="3" fontId="4" fillId="0" borderId="0" xfId="0" applyNumberFormat="1" applyFont="1" applyAlignment="1">
      <alignment horizontal="right"/>
    </xf>
    <xf numFmtId="3" fontId="4" fillId="18" borderId="17" xfId="0" applyNumberFormat="1" applyFont="1" applyFill="1" applyAlignment="1">
      <alignment horizontal="right"/>
    </xf>
    <xf numFmtId="3" fontId="1" fillId="18" borderId="17" xfId="0" applyNumberFormat="1" applyFont="1" applyFill="1"/>
    <xf numFmtId="164" fontId="2" fillId="19" borderId="18" xfId="0" applyNumberFormat="1" applyFont="1" applyFill="1" applyBorder="1" applyAlignment="1">
      <alignment horizontal="left"/>
    </xf>
    <xf numFmtId="3" fontId="2" fillId="18" borderId="17" xfId="0" applyNumberFormat="1" applyFont="1" applyFill="1" applyAlignment="1">
      <alignment horizontal="right"/>
    </xf>
    <xf numFmtId="164" fontId="2" fillId="0" borderId="0" xfId="0" applyNumberFormat="1" applyFont="1" applyAlignment="1">
      <alignment horizontal="left"/>
    </xf>
    <xf numFmtId="3" fontId="6" fillId="20" borderId="19" xfId="0" applyNumberFormat="1" applyFont="1" applyFill="1"/>
    <xf numFmtId="1" fontId="1" fillId="20" borderId="19" xfId="0" applyNumberFormat="1" applyFont="1" applyFill="1"/>
    <xf numFmtId="3" fontId="1" fillId="20" borderId="19" xfId="0" applyNumberFormat="1" applyFont="1" applyFill="1"/>
    <xf numFmtId="0" fontId="1" fillId="20" borderId="19" xfId="0" applyFont="1" applyFill="1"/>
    <xf numFmtId="3" fontId="6" fillId="18" borderId="17" xfId="0" applyNumberFormat="1" applyFont="1" applyFill="1"/>
    <xf numFmtId="0" fontId="1" fillId="18" borderId="17" xfId="0" applyFont="1" applyFill="1"/>
    <xf numFmtId="3" fontId="5" fillId="0" borderId="0" xfId="0" applyNumberFormat="1" applyFont="1" applyAlignment="1">
      <alignment horizontal="left"/>
    </xf>
    <xf numFmtId="3" fontId="5" fillId="15" borderId="14" xfId="0" applyNumberFormat="1" applyFont="1" applyFill="1" applyAlignment="1">
      <alignment horizontal="left"/>
    </xf>
    <xf numFmtId="3" fontId="4" fillId="11" borderId="10" xfId="0" applyNumberFormat="1" applyFont="1" applyFill="1" applyAlignment="1">
      <alignment horizontal="left"/>
    </xf>
    <xf numFmtId="3" fontId="4" fillId="13" borderId="12" xfId="0" applyNumberFormat="1" applyFont="1" applyFill="1" applyAlignment="1">
      <alignment horizontal="left"/>
    </xf>
    <xf numFmtId="3" fontId="4" fillId="13" borderId="12" xfId="0" applyNumberFormat="1" applyFont="1" applyFill="1" applyAlignment="1">
      <alignment horizontal="justify"/>
    </xf>
    <xf numFmtId="3" fontId="4" fillId="11" borderId="10" xfId="0" applyNumberFormat="1" applyFont="1" applyFill="1" applyAlignment="1">
      <alignment horizontal="justify"/>
    </xf>
    <xf numFmtId="3" fontId="4" fillId="0" borderId="0" xfId="0" applyNumberFormat="1" applyFont="1" applyAlignment="1">
      <alignment horizontal="justify"/>
    </xf>
    <xf numFmtId="3" fontId="4" fillId="18" borderId="17" xfId="0" applyNumberFormat="1" applyFont="1" applyFill="1" applyAlignment="1">
      <alignment horizontal="justify"/>
    </xf>
    <xf numFmtId="3" fontId="9" fillId="0" borderId="0" xfId="0" applyNumberFormat="1" applyFont="1"/>
    <xf numFmtId="0" fontId="9" fillId="0" borderId="0" xfId="0" applyFont="1"/>
    <xf numFmtId="3" fontId="10" fillId="0" borderId="0" xfId="0" applyNumberFormat="1" applyFont="1" applyAlignment="1">
      <alignment horizontal="left"/>
    </xf>
    <xf numFmtId="3" fontId="4" fillId="18" borderId="17" xfId="0" applyNumberFormat="1" applyFont="1" applyFill="1"/>
    <xf numFmtId="3" fontId="4" fillId="21" borderId="20" xfId="0" applyNumberFormat="1" applyFont="1" applyFill="1" applyAlignment="1">
      <alignment horizontal="justify"/>
    </xf>
    <xf numFmtId="3" fontId="4" fillId="21" borderId="20" xfId="0" applyNumberFormat="1" applyFont="1" applyFill="1" applyAlignment="1">
      <alignment horizontal="left"/>
    </xf>
    <xf numFmtId="0" fontId="12" fillId="0" borderId="0" xfId="0" applyFont="1"/>
    <xf numFmtId="166" fontId="13" fillId="0" borderId="0" xfId="0" applyNumberFormat="1" applyFont="1" applyAlignment="1">
      <alignment horizontal="left"/>
    </xf>
    <xf numFmtId="166" fontId="14" fillId="0" borderId="0" xfId="0" applyNumberFormat="1" applyFont="1" applyAlignment="1">
      <alignment horizontal="left"/>
    </xf>
    <xf numFmtId="3" fontId="15" fillId="0" borderId="0" xfId="0" applyNumberFormat="1" applyFont="1"/>
    <xf numFmtId="3" fontId="7" fillId="22" borderId="21" xfId="0" applyNumberFormat="1" applyFont="1" applyFill="1" applyAlignment="1">
      <alignment horizontal="left"/>
    </xf>
    <xf numFmtId="166" fontId="7" fillId="22" borderId="21" xfId="0" applyNumberFormat="1" applyFont="1" applyFill="1" applyAlignment="1">
      <alignment horizontal="left"/>
    </xf>
    <xf numFmtId="166" fontId="16" fillId="0" borderId="0" xfId="0" applyNumberFormat="1" applyFont="1" applyAlignment="1">
      <alignment horizontal="left"/>
    </xf>
    <xf numFmtId="0" fontId="17" fillId="0" borderId="0" xfId="0" applyFont="1"/>
    <xf numFmtId="3" fontId="7" fillId="23" borderId="22" xfId="0" applyNumberFormat="1" applyFont="1" applyFill="1" applyAlignment="1">
      <alignment horizontal="left"/>
    </xf>
    <xf numFmtId="166" fontId="7" fillId="23" borderId="22" xfId="0" applyNumberFormat="1" applyFont="1" applyFill="1" applyAlignment="1">
      <alignment horizontal="left"/>
    </xf>
    <xf numFmtId="166" fontId="18" fillId="0" borderId="0" xfId="0" applyNumberFormat="1" applyFont="1" applyAlignment="1">
      <alignment horizontal="left"/>
    </xf>
    <xf numFmtId="166" fontId="5" fillId="0" borderId="0" xfId="0" applyNumberFormat="1" applyFont="1" applyAlignment="1">
      <alignment horizontal="left"/>
    </xf>
    <xf numFmtId="3" fontId="17" fillId="0" borderId="0" xfId="0" applyNumberFormat="1" applyFont="1"/>
    <xf numFmtId="3" fontId="17" fillId="23" borderId="22" xfId="0" applyNumberFormat="1" applyFont="1" applyFill="1"/>
    <xf numFmtId="167" fontId="17" fillId="23" borderId="22" xfId="0" applyNumberFormat="1" applyFont="1" applyFill="1"/>
    <xf numFmtId="167" fontId="17" fillId="0" borderId="0" xfId="0" applyNumberFormat="1" applyFont="1"/>
    <xf numFmtId="0" fontId="17" fillId="23" borderId="22" xfId="0" applyFont="1" applyFill="1"/>
    <xf numFmtId="3" fontId="5" fillId="23" borderId="22" xfId="0" applyNumberFormat="1" applyFont="1" applyFill="1" applyAlignment="1">
      <alignment horizontal="justify"/>
    </xf>
    <xf numFmtId="3" fontId="7" fillId="24" borderId="23" xfId="0" applyNumberFormat="1" applyFont="1" applyFill="1" applyAlignment="1">
      <alignment horizontal="left"/>
    </xf>
    <xf numFmtId="166" fontId="7" fillId="24" borderId="23" xfId="0" applyNumberFormat="1" applyFont="1" applyFill="1" applyAlignment="1">
      <alignment horizontal="left"/>
    </xf>
    <xf numFmtId="3" fontId="17" fillId="24" borderId="23" xfId="0" applyNumberFormat="1" applyFont="1" applyFill="1"/>
    <xf numFmtId="167" fontId="17" fillId="24" borderId="23" xfId="0" applyNumberFormat="1" applyFont="1" applyFill="1"/>
    <xf numFmtId="0" fontId="17" fillId="24" borderId="23" xfId="0" applyFont="1" applyFill="1"/>
    <xf numFmtId="3" fontId="5" fillId="24" borderId="23" xfId="0" applyNumberFormat="1" applyFont="1" applyFill="1" applyAlignment="1">
      <alignment horizontal="justify"/>
    </xf>
    <xf numFmtId="166" fontId="18" fillId="24" borderId="23" xfId="0" applyNumberFormat="1" applyFont="1" applyFill="1" applyAlignment="1">
      <alignment horizontal="left"/>
    </xf>
    <xf numFmtId="166" fontId="17" fillId="0" borderId="0" xfId="0" applyNumberFormat="1" applyFont="1"/>
    <xf numFmtId="3" fontId="19" fillId="24" borderId="23" xfId="0" applyNumberFormat="1" applyFont="1" applyFill="1" applyAlignment="1">
      <alignment horizontal="left"/>
    </xf>
    <xf numFmtId="166" fontId="19" fillId="24" borderId="23" xfId="0" applyNumberFormat="1" applyFont="1" applyFill="1" applyAlignment="1">
      <alignment horizontal="left"/>
    </xf>
    <xf numFmtId="166" fontId="20" fillId="24" borderId="23" xfId="0" applyNumberFormat="1" applyFont="1" applyFill="1" applyAlignment="1">
      <alignment horizontal="left"/>
    </xf>
    <xf numFmtId="166" fontId="19" fillId="0" borderId="0" xfId="0" applyNumberFormat="1" applyFont="1" applyAlignment="1">
      <alignment horizontal="left"/>
    </xf>
    <xf numFmtId="166" fontId="17" fillId="0" borderId="0" xfId="0" applyNumberFormat="1" applyFont="1" applyAlignment="1">
      <alignment horizontal="left"/>
    </xf>
    <xf numFmtId="0" fontId="21" fillId="0" borderId="0" xfId="0" applyFont="1"/>
    <xf numFmtId="0" fontId="22" fillId="0" borderId="0" xfId="0" applyFont="1"/>
    <xf numFmtId="3" fontId="17" fillId="25" borderId="24" xfId="0" applyNumberFormat="1" applyFont="1" applyFill="1"/>
    <xf numFmtId="167" fontId="17" fillId="25" borderId="24" xfId="0" applyNumberFormat="1" applyFont="1" applyFill="1"/>
    <xf numFmtId="1" fontId="17" fillId="25" borderId="24" xfId="0" applyNumberFormat="1" applyFont="1" applyFill="1"/>
    <xf numFmtId="1" fontId="17" fillId="15" borderId="14" xfId="0" applyNumberFormat="1" applyFont="1" applyFill="1"/>
    <xf numFmtId="3" fontId="17" fillId="15" borderId="14" xfId="0" applyNumberFormat="1" applyFont="1" applyFill="1"/>
    <xf numFmtId="167" fontId="17" fillId="15" borderId="14" xfId="0" applyNumberFormat="1" applyFont="1" applyFill="1"/>
    <xf numFmtId="0" fontId="17" fillId="15" borderId="14" xfId="0" applyFont="1" applyFill="1"/>
    <xf numFmtId="3" fontId="9" fillId="15" borderId="14" xfId="0" applyNumberFormat="1" applyFont="1" applyFill="1"/>
    <xf numFmtId="167" fontId="9" fillId="15" borderId="14" xfId="0" applyNumberFormat="1" applyFont="1" applyFill="1"/>
    <xf numFmtId="3" fontId="9" fillId="24" borderId="23" xfId="0" applyNumberFormat="1" applyFont="1" applyFill="1"/>
    <xf numFmtId="167" fontId="9" fillId="24" borderId="23" xfId="0" applyNumberFormat="1" applyFont="1" applyFill="1"/>
    <xf numFmtId="0" fontId="17" fillId="25" borderId="24" xfId="0" applyFont="1" applyFill="1"/>
    <xf numFmtId="3" fontId="15" fillId="26" borderId="25" xfId="0" applyNumberFormat="1" applyFont="1" applyFill="1"/>
    <xf numFmtId="3" fontId="9" fillId="26" borderId="25" xfId="0" applyNumberFormat="1" applyFont="1" applyFill="1"/>
    <xf numFmtId="3" fontId="15" fillId="27" borderId="26" xfId="0" applyNumberFormat="1" applyFont="1" applyFill="1"/>
    <xf numFmtId="3" fontId="9" fillId="27" borderId="26" xfId="0" applyNumberFormat="1" applyFont="1" applyFill="1"/>
    <xf numFmtId="1" fontId="9" fillId="27" borderId="26" xfId="0" applyNumberFormat="1" applyFont="1" applyFill="1"/>
    <xf numFmtId="0" fontId="9" fillId="27" borderId="26" xfId="0" applyFont="1" applyFill="1"/>
    <xf numFmtId="0" fontId="9" fillId="26" borderId="25" xfId="0" applyFont="1" applyFill="1"/>
    <xf numFmtId="3" fontId="14" fillId="26" borderId="25" xfId="0" applyNumberFormat="1" applyFont="1" applyFill="1" applyAlignment="1">
      <alignment horizontal="justify"/>
    </xf>
    <xf numFmtId="3" fontId="14" fillId="26" borderId="25" xfId="0" applyNumberFormat="1" applyFont="1" applyFill="1"/>
    <xf numFmtId="0" fontId="9" fillId="26" borderId="25" xfId="0" applyFont="1" applyFill="1" applyAlignment="1">
      <alignment horizontal="right"/>
    </xf>
    <xf numFmtId="0" fontId="9" fillId="27" borderId="26" xfId="0" applyFont="1" applyFill="1" applyAlignment="1">
      <alignment horizontal="right"/>
    </xf>
    <xf numFmtId="3" fontId="23" fillId="0" borderId="0" xfId="0" applyNumberFormat="1" applyFont="1"/>
    <xf numFmtId="167" fontId="6" fillId="18" borderId="17" xfId="0" applyNumberFormat="1" applyFont="1" applyFill="1"/>
    <xf numFmtId="0" fontId="24" fillId="0" borderId="0" xfId="0" applyFont="1" applyAlignment="1">
      <alignment horizontal="left"/>
    </xf>
    <xf numFmtId="0" fontId="6" fillId="0" borderId="0" xfId="0" applyFont="1"/>
    <xf numFmtId="0" fontId="27" fillId="0" borderId="0" xfId="0" applyFont="1" applyAlignment="1">
      <alignment horizontal="left"/>
    </xf>
    <xf numFmtId="3" fontId="28" fillId="0" borderId="0" xfId="0" applyNumberFormat="1" applyFont="1"/>
    <xf numFmtId="0" fontId="29" fillId="0" borderId="0" xfId="0" applyFont="1"/>
    <xf numFmtId="166" fontId="29" fillId="0" borderId="0" xfId="0" applyNumberFormat="1" applyFont="1"/>
    <xf numFmtId="3" fontId="25" fillId="0" borderId="0" xfId="0" applyNumberFormat="1" applyFont="1"/>
    <xf numFmtId="0" fontId="26" fillId="0" borderId="0" xfId="0" applyFont="1" applyAlignment="1">
      <alignment horizontal="left"/>
    </xf>
    <xf numFmtId="3" fontId="14" fillId="0" borderId="0" xfId="0" applyNumberFormat="1" applyFont="1" applyAlignment="1">
      <alignment horizontal="left"/>
    </xf>
    <xf numFmtId="3" fontId="30" fillId="0" borderId="0" xfId="0" applyNumberFormat="1" applyFont="1"/>
    <xf numFmtId="0" fontId="31" fillId="0" borderId="0" xfId="0" applyFont="1"/>
    <xf numFmtId="3" fontId="32" fillId="0" borderId="0" xfId="0" applyNumberFormat="1" applyFont="1"/>
    <xf numFmtId="3" fontId="33" fillId="0" borderId="0" xfId="0" applyNumberFormat="1" applyFont="1" applyAlignment="1">
      <alignment horizontal="left"/>
    </xf>
    <xf numFmtId="0" fontId="34" fillId="0" borderId="0" xfId="0" applyFont="1" applyAlignment="1">
      <alignment horizontal="left"/>
    </xf>
    <xf numFmtId="3" fontId="35" fillId="0" borderId="0" xfId="0" applyNumberFormat="1" applyFont="1"/>
    <xf numFmtId="3" fontId="35" fillId="10" borderId="9" xfId="0" applyNumberFormat="1" applyFont="1" applyFill="1"/>
    <xf numFmtId="3" fontId="15" fillId="0" borderId="0" xfId="0" applyNumberFormat="1" applyFont="1" applyAlignment="1">
      <alignment horizontal="left"/>
    </xf>
    <xf numFmtId="3" fontId="9" fillId="0" borderId="8" xfId="0" applyNumberFormat="1" applyFont="1" applyFill="1" applyBorder="1" applyAlignment="1">
      <alignment horizontal="left"/>
    </xf>
    <xf numFmtId="3" fontId="9" fillId="0" borderId="2" xfId="0" applyNumberFormat="1" applyFont="1" applyFill="1" applyBorder="1" applyAlignment="1">
      <alignment horizontal="left"/>
    </xf>
    <xf numFmtId="3" fontId="9" fillId="0" borderId="3" xfId="0" applyNumberFormat="1" applyFont="1" applyFill="1" applyBorder="1" applyAlignment="1">
      <alignment horizontal="left"/>
    </xf>
    <xf numFmtId="3" fontId="35" fillId="0" borderId="0" xfId="0" applyNumberFormat="1" applyFont="1" applyAlignment="1">
      <alignment horizontal="left"/>
    </xf>
    <xf numFmtId="3" fontId="35" fillId="0" borderId="1" xfId="0" applyNumberFormat="1" applyFont="1" applyFill="1" applyBorder="1" applyAlignment="1">
      <alignment horizontal="left"/>
    </xf>
    <xf numFmtId="3" fontId="9" fillId="10" borderId="9" xfId="0" applyNumberFormat="1" applyFont="1" applyFill="1" applyAlignment="1">
      <alignment horizontal="left"/>
    </xf>
    <xf numFmtId="3" fontId="35" fillId="6" borderId="5" xfId="0" applyNumberFormat="1" applyFont="1" applyFill="1" applyBorder="1" applyAlignment="1">
      <alignment horizontal="left"/>
    </xf>
    <xf numFmtId="3" fontId="35" fillId="0" borderId="4" xfId="0" applyNumberFormat="1" applyFont="1" applyFill="1" applyBorder="1" applyAlignment="1">
      <alignment horizontal="left"/>
    </xf>
    <xf numFmtId="3" fontId="35" fillId="10" borderId="9" xfId="0" applyNumberFormat="1" applyFont="1" applyFill="1" applyAlignment="1">
      <alignment horizontal="left"/>
    </xf>
    <xf numFmtId="0" fontId="36" fillId="0" borderId="0" xfId="0" applyFont="1" applyAlignment="1">
      <alignment horizontal="left"/>
    </xf>
    <xf numFmtId="0" fontId="23" fillId="0" borderId="0" xfId="0" applyFont="1" applyAlignment="1">
      <alignment horizontal="left"/>
    </xf>
    <xf numFmtId="0" fontId="21" fillId="20" borderId="19" xfId="0" applyFont="1" applyFill="1"/>
    <xf numFmtId="0" fontId="21" fillId="21" borderId="20" xfId="0" applyFont="1" applyFill="1" applyAlignment="1">
      <alignment horizontal="center"/>
    </xf>
    <xf numFmtId="0" fontId="21" fillId="20" borderId="19" xfId="0" applyFont="1" applyFill="1" applyAlignment="1">
      <alignment horizontal="center"/>
    </xf>
    <xf numFmtId="0" fontId="21" fillId="28" borderId="27" xfId="0" applyFont="1" applyFill="1" applyBorder="1"/>
    <xf numFmtId="0" fontId="21" fillId="29" borderId="28" xfId="0" applyFont="1" applyFill="1" applyBorder="1" applyAlignment="1">
      <alignment horizontal="center"/>
    </xf>
    <xf numFmtId="0" fontId="21" fillId="28" borderId="27" xfId="0" applyFont="1" applyFill="1" applyBorder="1" applyAlignment="1">
      <alignment horizontal="center"/>
    </xf>
    <xf numFmtId="164" fontId="23" fillId="26" borderId="25" xfId="0" applyNumberFormat="1" applyFont="1" applyFill="1" applyAlignment="1">
      <alignment horizontal="right"/>
    </xf>
    <xf numFmtId="3" fontId="23" fillId="26" borderId="25" xfId="0" applyNumberFormat="1" applyFont="1" applyFill="1" applyAlignment="1">
      <alignment horizontal="right"/>
    </xf>
    <xf numFmtId="3" fontId="21" fillId="30" borderId="29" xfId="0" applyNumberFormat="1" applyFont="1" applyFill="1"/>
    <xf numFmtId="164" fontId="23" fillId="20" borderId="19" xfId="0" applyNumberFormat="1" applyFont="1" applyFill="1" applyAlignment="1">
      <alignment horizontal="right"/>
    </xf>
    <xf numFmtId="3" fontId="23" fillId="20" borderId="19" xfId="0" applyNumberFormat="1" applyFont="1" applyFill="1" applyAlignment="1">
      <alignment horizontal="right"/>
    </xf>
    <xf numFmtId="3" fontId="21" fillId="21" borderId="20" xfId="0" applyNumberFormat="1" applyFont="1" applyFill="1"/>
    <xf numFmtId="3" fontId="23" fillId="31" borderId="30" xfId="0" applyNumberFormat="1" applyFont="1" applyFill="1" applyAlignment="1">
      <alignment horizontal="right"/>
    </xf>
    <xf numFmtId="164" fontId="23" fillId="28" borderId="27" xfId="0" applyNumberFormat="1" applyFont="1" applyFill="1" applyBorder="1" applyAlignment="1">
      <alignment horizontal="right"/>
    </xf>
    <xf numFmtId="3" fontId="23" fillId="28" borderId="27" xfId="0" applyNumberFormat="1" applyFont="1" applyFill="1" applyBorder="1" applyAlignment="1">
      <alignment horizontal="right"/>
    </xf>
    <xf numFmtId="0" fontId="21" fillId="31" borderId="30" xfId="0" applyFont="1" applyFill="1"/>
    <xf numFmtId="3" fontId="21" fillId="31" borderId="30" xfId="0" applyNumberFormat="1" applyFont="1" applyFill="1"/>
    <xf numFmtId="3" fontId="21" fillId="28" borderId="27" xfId="0" applyNumberFormat="1" applyFont="1" applyFill="1" applyBorder="1"/>
    <xf numFmtId="4" fontId="37" fillId="31" borderId="30" xfId="0" applyNumberFormat="1" applyFont="1" applyFill="1"/>
    <xf numFmtId="4" fontId="37" fillId="30" borderId="29" xfId="0" applyNumberFormat="1" applyFont="1" applyFill="1"/>
    <xf numFmtId="4" fontId="37" fillId="20" borderId="19" xfId="0" applyNumberFormat="1" applyFont="1" applyFill="1"/>
    <xf numFmtId="4" fontId="37" fillId="21" borderId="20" xfId="0" applyNumberFormat="1" applyFont="1" applyFill="1"/>
    <xf numFmtId="4" fontId="37" fillId="32" borderId="31" xfId="0" applyNumberFormat="1" applyFont="1" applyFill="1"/>
    <xf numFmtId="4" fontId="37" fillId="28" borderId="27" xfId="0" applyNumberFormat="1" applyFont="1" applyFill="1" applyBorder="1"/>
    <xf numFmtId="4" fontId="37" fillId="29" borderId="28" xfId="0" applyNumberFormat="1" applyFont="1" applyFill="1" applyBorder="1"/>
    <xf numFmtId="0" fontId="38" fillId="0" borderId="0" xfId="0" applyFont="1"/>
    <xf numFmtId="3" fontId="39" fillId="0" borderId="2" xfId="0" applyNumberFormat="1" applyFont="1" applyFill="1" applyBorder="1" applyAlignment="1">
      <alignment horizontal="left"/>
    </xf>
    <xf numFmtId="3" fontId="39" fillId="0" borderId="3" xfId="0" applyNumberFormat="1" applyFont="1" applyFill="1" applyBorder="1" applyAlignment="1">
      <alignment horizontal="left"/>
    </xf>
    <xf numFmtId="3" fontId="40" fillId="0" borderId="0" xfId="0" applyNumberFormat="1" applyFont="1" applyAlignment="1">
      <alignment horizontal="left"/>
    </xf>
    <xf numFmtId="3" fontId="39" fillId="0" borderId="8" xfId="0" applyNumberFormat="1" applyFont="1" applyFill="1" applyBorder="1" applyAlignment="1">
      <alignment horizontal="left"/>
    </xf>
    <xf numFmtId="3" fontId="39" fillId="0" borderId="0" xfId="0" applyNumberFormat="1" applyFont="1"/>
    <xf numFmtId="3" fontId="41" fillId="0" borderId="0" xfId="0" applyNumberFormat="1" applyFont="1" applyAlignment="1">
      <alignment horizontal="left"/>
    </xf>
    <xf numFmtId="3" fontId="41" fillId="0" borderId="1" xfId="0" applyNumberFormat="1" applyFont="1" applyFill="1" applyBorder="1" applyAlignment="1">
      <alignment horizontal="left"/>
    </xf>
    <xf numFmtId="3" fontId="41" fillId="0" borderId="0" xfId="0" applyNumberFormat="1" applyFont="1"/>
    <xf numFmtId="3" fontId="39" fillId="10" borderId="9" xfId="0" applyNumberFormat="1" applyFont="1" applyFill="1" applyAlignment="1">
      <alignment horizontal="left"/>
    </xf>
    <xf numFmtId="3" fontId="41" fillId="6" borderId="5" xfId="0" applyNumberFormat="1" applyFont="1" applyFill="1" applyBorder="1" applyAlignment="1">
      <alignment horizontal="left"/>
    </xf>
    <xf numFmtId="3" fontId="41" fillId="10" borderId="9" xfId="0" applyNumberFormat="1" applyFont="1" applyFill="1"/>
    <xf numFmtId="3" fontId="41" fillId="0" borderId="4" xfId="0" applyNumberFormat="1" applyFont="1" applyFill="1" applyBorder="1" applyAlignment="1">
      <alignment horizontal="left"/>
    </xf>
    <xf numFmtId="3" fontId="41" fillId="10" borderId="9" xfId="0" applyNumberFormat="1" applyFont="1" applyFill="1" applyAlignment="1">
      <alignment horizontal="left"/>
    </xf>
    <xf numFmtId="0" fontId="38" fillId="0" borderId="0" xfId="0" applyFont="1" applyAlignment="1">
      <alignment horizontal="left"/>
    </xf>
    <xf numFmtId="49" fontId="38" fillId="0" borderId="0" xfId="0" applyNumberFormat="1" applyFont="1"/>
    <xf numFmtId="3" fontId="38" fillId="0" borderId="0" xfId="0" applyNumberFormat="1" applyFont="1"/>
    <xf numFmtId="3" fontId="42" fillId="0" borderId="0" xfId="0" applyNumberFormat="1" applyFont="1" applyAlignment="1">
      <alignment horizontal="left"/>
    </xf>
    <xf numFmtId="0" fontId="44" fillId="0" borderId="0" xfId="0" applyFont="1"/>
    <xf numFmtId="0" fontId="45" fillId="0" borderId="0" xfId="0" applyFont="1" applyAlignment="1">
      <alignment horizontal="left"/>
    </xf>
    <xf numFmtId="0" fontId="39" fillId="20" borderId="19" xfId="0" applyFont="1" applyFill="1"/>
    <xf numFmtId="0" fontId="39" fillId="21" borderId="20" xfId="0" applyFont="1" applyFill="1" applyAlignment="1">
      <alignment horizontal="center"/>
    </xf>
    <xf numFmtId="0" fontId="39" fillId="28" borderId="27" xfId="0" applyFont="1" applyFill="1" applyBorder="1"/>
    <xf numFmtId="0" fontId="39" fillId="29" borderId="28" xfId="0" applyFont="1" applyFill="1" applyBorder="1" applyAlignment="1">
      <alignment horizontal="center"/>
    </xf>
    <xf numFmtId="0" fontId="39" fillId="28" borderId="27" xfId="0" applyFont="1" applyFill="1" applyBorder="1" applyAlignment="1">
      <alignment horizontal="center"/>
    </xf>
    <xf numFmtId="3" fontId="39" fillId="30" borderId="29" xfId="0" applyNumberFormat="1" applyFont="1" applyFill="1"/>
    <xf numFmtId="3" fontId="39" fillId="21" borderId="20" xfId="0" applyNumberFormat="1" applyFont="1" applyFill="1"/>
    <xf numFmtId="0" fontId="39" fillId="31" borderId="30" xfId="0" applyFont="1" applyFill="1"/>
    <xf numFmtId="3" fontId="39" fillId="31" borderId="30" xfId="0" applyNumberFormat="1" applyFont="1" applyFill="1"/>
    <xf numFmtId="0" fontId="46" fillId="0" borderId="0" xfId="0" applyFont="1" applyAlignment="1">
      <alignment horizontal="left"/>
    </xf>
    <xf numFmtId="164" fontId="46" fillId="26" borderId="25" xfId="0" applyNumberFormat="1" applyFont="1" applyFill="1" applyAlignment="1">
      <alignment horizontal="right"/>
    </xf>
    <xf numFmtId="3" fontId="46" fillId="26" borderId="25" xfId="0" applyNumberFormat="1" applyFont="1" applyFill="1" applyAlignment="1">
      <alignment horizontal="right"/>
    </xf>
    <xf numFmtId="164" fontId="46" fillId="20" borderId="19" xfId="0" applyNumberFormat="1" applyFont="1" applyFill="1" applyAlignment="1">
      <alignment horizontal="right"/>
    </xf>
    <xf numFmtId="3" fontId="46" fillId="20" borderId="19" xfId="0" applyNumberFormat="1" applyFont="1" applyFill="1" applyAlignment="1">
      <alignment horizontal="right"/>
    </xf>
    <xf numFmtId="3" fontId="46" fillId="31" borderId="30" xfId="0" applyNumberFormat="1" applyFont="1" applyFill="1" applyAlignment="1">
      <alignment horizontal="right"/>
    </xf>
    <xf numFmtId="0" fontId="39" fillId="33" borderId="32" xfId="0" applyFont="1" applyFill="1" applyBorder="1"/>
    <xf numFmtId="3" fontId="39" fillId="33" borderId="32" xfId="0" applyNumberFormat="1" applyFont="1" applyFill="1" applyBorder="1"/>
    <xf numFmtId="3" fontId="39" fillId="34" borderId="33" xfId="0" applyNumberFormat="1" applyFont="1" applyFill="1" applyBorder="1"/>
    <xf numFmtId="164" fontId="46" fillId="35" borderId="34" xfId="0" applyNumberFormat="1" applyFont="1" applyFill="1" applyBorder="1" applyAlignment="1">
      <alignment horizontal="right"/>
    </xf>
    <xf numFmtId="3" fontId="46" fillId="35" borderId="34" xfId="0" applyNumberFormat="1" applyFont="1" applyFill="1" applyBorder="1" applyAlignment="1">
      <alignment horizontal="right"/>
    </xf>
    <xf numFmtId="3" fontId="39" fillId="36" borderId="35" xfId="0" applyNumberFormat="1" applyFont="1" applyFill="1" applyBorder="1"/>
    <xf numFmtId="168" fontId="21" fillId="31" borderId="30" xfId="0" applyNumberFormat="1" applyFont="1" applyFill="1"/>
    <xf numFmtId="168" fontId="21" fillId="30" borderId="29" xfId="0" applyNumberFormat="1" applyFont="1" applyFill="1"/>
    <xf numFmtId="168" fontId="21" fillId="20" borderId="19" xfId="0" applyNumberFormat="1" applyFont="1" applyFill="1"/>
    <xf numFmtId="168" fontId="21" fillId="21" borderId="20" xfId="0" applyNumberFormat="1" applyFont="1" applyFill="1"/>
    <xf numFmtId="168" fontId="21" fillId="28" borderId="27" xfId="0" applyNumberFormat="1" applyFont="1" applyFill="1" applyBorder="1"/>
    <xf numFmtId="168" fontId="21" fillId="29" borderId="28" xfId="0" applyNumberFormat="1" applyFont="1" applyFill="1" applyBorder="1"/>
    <xf numFmtId="3" fontId="21" fillId="29" borderId="28" xfId="0" applyNumberFormat="1" applyFont="1" applyFill="1" applyBorder="1"/>
    <xf numFmtId="3" fontId="21" fillId="0" borderId="0" xfId="0" applyNumberFormat="1" applyFont="1"/>
    <xf numFmtId="0" fontId="38" fillId="0" borderId="3" xfId="0" applyFont="1" applyFill="1" applyBorder="1"/>
    <xf numFmtId="0" fontId="48" fillId="28" borderId="27" xfId="0" applyFont="1" applyFill="1" applyBorder="1"/>
    <xf numFmtId="3" fontId="39" fillId="0" borderId="0" xfId="0" applyNumberFormat="1" applyFont="1" applyAlignment="1" quotePrefix="1">
      <alignment/>
    </xf>
    <xf numFmtId="0" fontId="39" fillId="21" borderId="20" xfId="0" applyFont="1" applyFill="1" applyAlignment="1" quotePrefix="1">
      <alignment horizontal="center"/>
    </xf>
    <xf numFmtId="0" fontId="39" fillId="20" borderId="19" xfId="0" applyFont="1" applyFill="1" applyAlignment="1" quotePrefix="1">
      <alignment horizontal="center"/>
    </xf>
    <xf numFmtId="0" fontId="21" fillId="20" borderId="19" xfId="0" applyFont="1" applyFill="1" applyAlignment="1" quotePrefix="1">
      <alignment horizontal="center"/>
    </xf>
    <xf numFmtId="0" fontId="21" fillId="21" borderId="20" xfId="0" applyFont="1" applyFill="1" applyAlignment="1" quotePrefix="1">
      <alignment horizontal="center"/>
    </xf>
    <xf numFmtId="3" fontId="9" fillId="0" borderId="0" xfId="0" applyNumberFormat="1" applyFont="1" applyAlignment="1" quotePrefix="1">
      <alignment/>
    </xf>
    <xf numFmtId="166" fontId="14" fillId="0" borderId="0" xfId="0" applyNumberFormat="1" applyFont="1" applyAlignment="1" quotePrefix="1">
      <alignment horizontal="center"/>
    </xf>
    <xf numFmtId="0" fontId="1" fillId="0" borderId="0" xfId="0" applyFont="1" applyAlignment="1" quotePrefix="1">
      <alignment/>
    </xf>
    <xf numFmtId="49" fontId="5" fillId="15" borderId="14" xfId="0" applyNumberFormat="1" applyFont="1" applyFill="1" applyAlignment="1" quotePrefix="1">
      <alignment horizontal="left"/>
    </xf>
    <xf numFmtId="164" fontId="4" fillId="12" borderId="11" xfId="0" applyNumberFormat="1" applyFont="1" applyFill="1" applyBorder="1" applyAlignment="1" quotePrefix="1">
      <alignment horizontal="left"/>
    </xf>
    <xf numFmtId="164" fontId="4" fillId="14" borderId="13" xfId="0" applyNumberFormat="1" applyFont="1" applyFill="1" applyBorder="1" applyAlignment="1" quotePrefix="1">
      <alignment horizontal="left"/>
    </xf>
    <xf numFmtId="49" fontId="4" fillId="18" borderId="17" xfId="0" applyNumberFormat="1" applyFont="1" applyFill="1" applyAlignment="1" quotePrefix="1">
      <alignment horizontal="left"/>
    </xf>
    <xf numFmtId="164" fontId="4" fillId="19" borderId="18" xfId="0" applyNumberFormat="1" applyFont="1" applyFill="1" applyBorder="1" applyAlignment="1" quotePrefix="1">
      <alignment horizontal="left"/>
    </xf>
    <xf numFmtId="164" fontId="2" fillId="19" borderId="18" xfId="0" applyNumberFormat="1" applyFont="1" applyFill="1" applyBorder="1" applyAlignment="1" quotePrefix="1">
      <alignment horizontal="left"/>
    </xf>
    <xf numFmtId="49" fontId="4" fillId="15" borderId="14" xfId="0" applyNumberFormat="1" applyFont="1" applyFill="1" applyAlignment="1" quotePrefix="1">
      <alignment horizontal="left"/>
    </xf>
    <xf numFmtId="49" fontId="2" fillId="18" borderId="17" xfId="0" applyNumberFormat="1" applyFont="1" applyFill="1" applyAlignment="1" quotePrefix="1">
      <alignment horizontal="left"/>
    </xf>
    <xf numFmtId="0" fontId="6" fillId="15" borderId="14" xfId="0" applyFont="1" applyFill="1" applyAlignment="1" quotePrefix="1">
      <alignment/>
    </xf>
    <xf numFmtId="0" fontId="6" fillId="11" borderId="10" xfId="0" applyFont="1" applyFill="1" applyAlignment="1" quotePrefix="1">
      <alignment/>
    </xf>
    <xf numFmtId="3" fontId="1" fillId="18" borderId="17" xfId="0" applyNumberFormat="1" applyFont="1" applyFill="1" applyAlignment="1" quotePrefix="1">
      <alignment/>
    </xf>
    <xf numFmtId="0" fontId="6" fillId="13" borderId="12" xfId="0" applyFont="1" applyFill="1" applyAlignment="1" quotePrefix="1">
      <alignment/>
    </xf>
  </cellXfs>
  <cellStyles count="1">
    <cellStyle name="Normal" xfId="0" builtinId="0" customBuiltin="1"/>
  </cellStyles>
  <dxfs count="2">
    <dxf>
      <font>
        <b val="0"/>
        <i val="0"/>
        <color rgb="FF000000"/>
        <extLst>
          <ext uri="smNativeData">
            <pm:charSpec xmlns:pm="smNativeData" id="1669386967" fgClr="000000">
              <pm:latin weight="normal" i="0"/>
              <pm:cs weight="normal" i="0"/>
              <pm:ea weight="normal" i="0"/>
            </pm:charSpec>
          </ext>
        </extLst>
      </font>
    </dxf>
    <dxf>
      <font>
        <color rgb="FFFF0000"/>
        <extLst>
          <ext uri="smNativeData">
            <pm:charSpec xmlns:pm="smNativeData" id="1669386967" fgClr="FF0000">
              <pm:latin/>
              <pm:cs/>
              <pm:ea/>
            </pm:charSpec>
          </ext>
        </extLst>
      </font>
    </dxf>
  </dxfs>
  <tableStyles count="0"/>
  <extLst>
    <ext uri="smNativeData">
      <pm:charStyles xmlns:pm="smNativeData" id="1669386967" count="2">
        <pm:charStyle name="Normal" fontId="0"/>
        <pm:charStyle name="Hyperlink" fontId="11" base="Normal" face="1" fgClr="1" ulstyle="1" faceEA="1" faceCS="1"/>
      </pm:charStyles>
      <pm:colors xmlns:pm="smNativeData" id="1669386967" count="77">
        <pm:color name="Farbe 26" rgb="FFF2CA"/>
        <pm:color name="Farbe 25" rgb="FFF1C9"/>
        <pm:color name="Farbe 26" rgb="BFFFFF"/>
        <pm:color name="Farbe 27" rgb="FFFF9E"/>
        <pm:color name="Farbe 28" rgb="FFBFFF"/>
        <pm:color name="Farbe 29" rgb="E0FFFF"/>
        <pm:color name="Farbe 30" rgb="808001"/>
        <pm:color name="Farbe 31" rgb="018001"/>
        <pm:color name="Farbe 32" rgb="00A300"/>
        <pm:color name="Farbe 33" rgb="00D100"/>
        <pm:color name="Farbe 34" rgb="3DFF3D"/>
        <pm:color name="Farbe 35" rgb="5CFFFF"/>
        <pm:color name="Farbe 36" rgb="9EFFFF"/>
        <pm:color name="Farbe 37" rgb="9EFF9E"/>
        <pm:color name="Farbe 38" rgb="E0FFE0"/>
        <pm:color name="Farbe 39" rgb="3D3DFF"/>
        <pm:color name="Farbe 40" rgb="5C5CFF"/>
        <pm:color name="Farbe 41" rgb="FF9EFF"/>
        <pm:color name="Farbe 42" rgb="00A3A3"/>
        <pm:color name="Farbe 43" rgb="00D1D1"/>
        <pm:color name="Farbe 44" rgb="9E9EFF"/>
        <pm:color name="Farbe 45" rgb="E0E0FF"/>
        <pm:color name="Farbe 46" rgb="FFE0FF"/>
        <pm:color name="Farbe 47" rgb="018080"/>
        <pm:color name="Farbe 48" rgb="3DFFFF"/>
        <pm:color name="Farbe 49" rgb="0000D1"/>
        <pm:color name="Farbe 50" rgb="FFFF5C"/>
        <pm:color name="Farbe 51" rgb="FFFFE0"/>
        <pm:color name="Farbe 52" rgb="A3A300"/>
        <pm:color name="Farbe 53" rgb="D1D100"/>
        <pm:color name="Farbe 54" rgb="FF3D3D"/>
        <pm:color name="Farbe 55" rgb="FF5C5C"/>
        <pm:color name="Farbe 56" rgb="FF9E9E"/>
        <pm:color name="Farbe 57" rgb="CECE9E"/>
        <pm:color name="Farbe 58" rgb="F0F0E0"/>
        <pm:color name="Farbe 59" rgb="5CFF5C"/>
        <pm:color name="Farbe 60" rgb="FFFFBF"/>
        <pm:color name="Farbe 61" rgb="010180"/>
        <pm:color name="Farbe 62" rgb="0000A3"/>
        <pm:color name="Farbe 63" rgb="FFFF3D"/>
        <pm:color name="Farbe 64" rgb="FF5CFF"/>
        <pm:color name="Farbe 65" rgb="D9D9D9"/>
        <pm:color name="Farbe 66" rgb="B5B5B5"/>
        <pm:color name="Farbe 67" rgb="919191"/>
        <pm:color name="Farbe 68" rgb="6B6B6B"/>
        <pm:color name="Farbe 69" rgb="474747"/>
        <pm:color name="Farbe 70" rgb="242424"/>
        <pm:color name="Farbe 71" rgb="515100"/>
        <pm:color name="Farbe 72" rgb="686800"/>
        <pm:color name="Farbe 73" rgb="FFDEDE"/>
        <pm:color name="Farbe 74" rgb="ADAD5C"/>
        <pm:color name="Farbe 75" rgb="9E9E3D"/>
        <pm:color name="Farbe 76" rgb="FF3DFF"/>
        <pm:color name="Farbe 77" rgb="FFC1C1"/>
        <pm:color name="Farbe 78" rgb="E0E0E0"/>
        <pm:color name="Farbe 79" rgb="FFBFBF"/>
        <pm:color name="Farbe 80" rgb="FFDEFF"/>
        <pm:color name="Farbe 81" rgb="D10000"/>
        <pm:color name="Farbe 82" rgb="FFCCFF"/>
        <pm:color name="Farbe 83" rgb="800101"/>
        <pm:color name="Farbe 84" rgb="A30000"/>
        <pm:color name="Farbe 85" rgb="FFE0E0"/>
        <pm:color name="Farbe 86" rgb="FFD4FF"/>
        <pm:color name="Farbe 87" rgb="800180"/>
        <pm:color name="Farbe 88" rgb="A300A3"/>
        <pm:color name="Farbe 89" rgb="FFFFB6"/>
        <pm:color name="Farbe 90" rgb="FFFFDA"/>
        <pm:color name="Farbe 91" rgb="FFFFCF"/>
        <pm:color name="Farbe 92" rgb="D100D1"/>
        <pm:color name="Farbe 93" rgb="FFD9FF"/>
        <pm:color name="Farbe 94" rgb="FF80FF"/>
        <pm:color name="Farbe 95" rgb="FFA6FF"/>
        <pm:color name="Farbe 96" rgb="FFB3FF"/>
        <pm:color name="Farbe 97" rgb="FFE4FF"/>
        <pm:color name="Farbe 98" rgb="DEFFFF"/>
        <pm:color name="Farbe 99" rgb="D9FFFF"/>
        <pm:color name="Farbe 100" rgb="D4FFFF"/>
      </pm:colors>
    </ext>
  </extLst>
</styleSheet>
</file>

<file path=xl/_rels/workbook.xml.rels><?xml version="1.0" encoding="UTF-8" standalone="yes" ?>
<Relationships xmlns="http://schemas.openxmlformats.org/package/2006/relationships"><Relationship Id="rId1" Type="http://schemas.openxmlformats.org/officeDocument/2006/relationships/theme" Target="theme/theme1.xml"/><Relationship Id="rId2" Type="http://schemas.openxmlformats.org/officeDocument/2006/relationships/sharedStrings" Target="sharedStrings.xml"/><Relationship Id="rId3" Type="http://schemas.openxmlformats.org/officeDocument/2006/relationships/styles" Target="style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0</xdr:colOff>
      <xdr:row>86</xdr:row>
      <xdr:rowOff>25400</xdr:rowOff>
    </xdr:from>
    <xdr:to>
      <xdr:col>5</xdr:col>
      <xdr:colOff>1033780</xdr:colOff>
      <xdr:row>98</xdr:row>
      <xdr:rowOff>247650</xdr:rowOff>
    </xdr:to>
    <xdr:sp macro="">
      <xdr:nvSpPr>
        <xdr:cNvPr id="4" name="Textbox2"/>
        <xdr:cNvSpPr txBox="1">
          <a:extLst>
            <a:ext uri="smNativeData">
              <pm:smNativeData xmlns:pm="smNativeData" val="SMDATA_14_19KAYxMAAAAlAAAAEgAAAI8AAAAAkAAAAEgAAACQAAAASAAAAAAAAAAAAAAAAAAAAAEAAABQAAAAAAAAAAAA4D8AAAAAAADgPwAAAAAAAOA/AAAAAAAA4D8AAAAAAADgPwAAAAAAAOA/AAAAAAAA4D8AAAAAAADgPwAAAAAAAOA/AAAAAAAA4D8CAAAAjAAAAAEAAAAAAAAA////AAAAAAAAAAAAAAAAAAAAAAAAAAAAAAAAAAAAAAAAAAAAZAAAAAEAAABAAAAAAAAAAAAAAAAAAAAAAAAAAAAAAAAAAAAAAAAAAAAAAAAAAAAAAAAAAAAAAAAAAAAAAAAAAAAAAAAAAAAAAAAAAAAAAAAAAAAAAAAAAAAAAAAAAAAAFAAAADwAAAABAAAAAAAAAAAAAAAUAAAAAQAAABQAAAAUAAAAFAAAAAEAAAAAAAAAZAAAAGQAAAAAAAAAZAAAAGQAAAAVAAAAYAAAAAAAAAAAAAAADwAAACADAAAAAAAAAAAAAAEAAACgMgAAAAAAAAAAAAABAAAAf39/AAEAAABkAAAAAAAAABQAAABAHwAAAAAAACYAAAAAAAAAwOD//wAAAAAmAAAAZAAAABYAAABMAAAAAAAAAAAAAAAEAAAAAAAAAAEAAAB/f38AAAAAACgAAAAoAAAAZAAAAGQAAAAAAAAAzMzMAAAAAABQAAAAUAAAAGQAAABkAAAAAAAAABcAAAAUAAAAAAAAAAAAAAAAWgAAAFo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FYAAAAAAAAAXwAAAGIAAAAFAAAAoQPmAwAAAAC/kQAAOCUAAIYVAAAAAAAAMAAAABQAAAAAAAAAAAD//wAAAQAAAP//AAABAA=="/>
            </a:ext>
          </a:extLst>
        </xdr:cNvSpPr>
      </xdr:nvSpPr>
      <xdr:spPr>
        <a:xfrm>
          <a:off x="0" y="23692485"/>
          <a:ext cx="6050280" cy="3498850"/>
        </a:xfrm>
        <a:prstGeom prst="rect">
          <a:avLst/>
        </a:prstGeom>
        <a:solidFill>
          <a:srgbClr val="FFFFFF"/>
        </a:solidFill>
        <a:ln w="12700" cap="flat">
          <a:solidFill>
            <a:srgbClr val="000000"/>
          </a:solidFill>
          <a:prstDash val="solid"/>
          <a:headEnd type="none" w="med" len="med"/>
          <a:tailEnd type="none" w="med" len="med"/>
        </a:ln>
        <a:effectLst/>
      </xdr:spPr>
      <xdr:txBody>
        <a:bodyPr spcFirstLastPara="1" vertOverflow="clip" horzOverflow="clip" wrap="square" lIns="91440" tIns="45720" rIns="91440" bIns="45720" anchor="t" upright="1"/>
        <a:lstStyle/>
        <a:p>
          <a:pPr algn="l" defTabSz="360045" rtl="0">
            <a:defRPr sz="1000"/>
          </a:pPr>
          <a:r>
            <a:rPr lang="de-de" sz="1700" b="1" i="0" u="none" strike="noStrike" kern="100" baseline="0">
              <a:solidFill>
                <a:srgbClr val="000000"/>
              </a:solidFill>
              <a:latin typeface="Arial" pitchFamily="2" charset="0"/>
              <a:ea typeface="SimSun" charset="0"/>
              <a:cs typeface="Times New Roman" pitchFamily="1" charset="0"/>
            </a:rPr>
            <a:t>Quelle: </a:t>
          </a:r>
          <a:r>
            <a:rPr lang="de-de" sz="1700" b="0" i="0" u="none" strike="noStrike" kern="100" baseline="0">
              <a:solidFill>
                <a:srgbClr val="000000"/>
              </a:solidFill>
              <a:latin typeface="Arial" pitchFamily="2" charset="0"/>
              <a:ea typeface="SimSun" charset="0"/>
              <a:cs typeface="Times New Roman" pitchFamily="1" charset="0"/>
            </a:rPr>
            <a:t> </a:t>
          </a:r>
        </a:p>
        <a:p>
          <a:pPr marL="71755" algn="l" defTabSz="360045" rtl="0">
            <a:defRPr sz="1000"/>
          </a:pPr>
          <a:r>
            <a:rPr lang="de-de" sz="1700" b="1" i="0" u="sng" strike="noStrike" kern="100" baseline="0">
              <a:solidFill>
                <a:srgbClr val="0000FF"/>
              </a:solidFill>
              <a:latin typeface="Arial" pitchFamily="2" charset="0"/>
              <a:ea typeface="SimSun" charset="0"/>
              <a:cs typeface="Times New Roman" pitchFamily="1" charset="0"/>
            </a:rPr>
            <a:t>https://www.destatis.de/DE/Themen/Querschnitt/Corona/Gesellschaft/bevoelkerung-sterbefaelle.html</a:t>
          </a:r>
        </a:p>
        <a:p>
          <a:pPr marL="71755" algn="l" defTabSz="360045" rtl="0">
            <a:defRPr sz="1000"/>
          </a:pPr>
        </a:p>
        <a:p>
          <a:pPr marL="71755" algn="l" defTabSz="360045" rtl="0">
            <a:defRPr sz="1000"/>
          </a:pPr>
          <a:r>
            <a:rPr lang="de-de" sz="1700" b="0" i="0" u="none" strike="noStrike" kern="100" baseline="0">
              <a:solidFill>
                <a:srgbClr val="000000"/>
              </a:solidFill>
              <a:latin typeface="Arial" pitchFamily="2" charset="0"/>
              <a:ea typeface="Arial" pitchFamily="2" charset="0"/>
              <a:cs typeface="Arial" pitchFamily="2" charset="0"/>
            </a:rPr>
            <a:t>gehen Sie hinunter zu: </a:t>
          </a:r>
        </a:p>
        <a:p>
          <a:pPr marL="71755" algn="l" defTabSz="360045" rtl="0">
            <a:defRPr sz="1000"/>
          </a:pPr>
          <a:r>
            <a:rPr lang="de-de" sz="1700" b="1" i="0" u="none" strike="noStrike" kern="100" baseline="0">
              <a:solidFill>
                <a:srgbClr val="000000"/>
              </a:solidFill>
              <a:latin typeface="Arial" pitchFamily="2" charset="0"/>
              <a:ea typeface="Arial" pitchFamily="2" charset="0"/>
              <a:cs typeface="Arial" pitchFamily="2" charset="0"/>
            </a:rPr>
            <a:t>Internationale Quellen zu Sterbe­fallzahlen:</a:t>
          </a:r>
        </a:p>
        <a:p>
          <a:pPr marL="71755" algn="l" defTabSz="360045" rtl="0">
            <a:defRPr sz="1000"/>
          </a:pPr>
          <a:r>
            <a:rPr lang="de-de" sz="1700" b="0" i="0" u="none" strike="noStrike" kern="100" baseline="0">
              <a:solidFill>
                <a:srgbClr val="000000"/>
              </a:solidFill>
              <a:latin typeface="Arial" pitchFamily="2" charset="0"/>
              <a:ea typeface="Arial" pitchFamily="2" charset="0"/>
              <a:cs typeface="Arial" pitchFamily="2" charset="0"/>
            </a:rPr>
            <a:t>klicken Sie auf </a:t>
          </a:r>
          <a:r>
            <a:rPr lang="de-de" sz="1700" b="1" i="0" u="none" strike="noStrike" kern="100" baseline="0">
              <a:solidFill>
                <a:srgbClr val="000000"/>
              </a:solidFill>
              <a:latin typeface="Arial" pitchFamily="2" charset="0"/>
              <a:ea typeface="Arial" pitchFamily="2" charset="0"/>
              <a:cs typeface="Arial" pitchFamily="2" charset="0"/>
            </a:rPr>
            <a:t>Schweden</a:t>
          </a:r>
        </a:p>
        <a:p>
          <a:pPr marL="71755" algn="l" defTabSz="360045" rtl="0">
            <a:defRPr sz="1000"/>
          </a:pPr>
        </a:p>
        <a:p>
          <a:pPr marL="71755" algn="l" defTabSz="360045" rtl="0">
            <a:defRPr sz="1000"/>
          </a:pPr>
          <a:r>
            <a:rPr lang="de-de" sz="1700" b="0" i="0" u="none" strike="noStrike" kern="100" baseline="0">
              <a:solidFill>
                <a:srgbClr val="000000"/>
              </a:solidFill>
              <a:latin typeface="Arial" pitchFamily="2" charset="0"/>
              <a:ea typeface="Arial" pitchFamily="2" charset="0"/>
              <a:cs typeface="Arial" pitchFamily="2" charset="0"/>
            </a:rPr>
            <a:t>auf den folgenden Seiten verwende ich die gleichen offiziellen Daten übersichtlicher dargestellt mit erweiterten Auswertungen.</a:t>
          </a:r>
        </a:p>
        <a:p>
          <a:pPr marL="71755" algn="l" defTabSz="360045" rtl="0">
            <a:defRPr sz="1000"/>
          </a:pPr>
        </a:p>
        <a:p>
          <a:pPr marL="71755" algn="l" defTabSz="360045" rtl="0">
            <a:defRPr sz="1000"/>
          </a:pPr>
          <a:r>
            <a:rPr lang="de-de" sz="1700" b="0" i="0" u="none" strike="noStrike" kern="100" baseline="0">
              <a:solidFill>
                <a:srgbClr val="000000"/>
              </a:solidFill>
              <a:latin typeface="Arial" pitchFamily="2" charset="0"/>
              <a:ea typeface="Arial" pitchFamily="2" charset="0"/>
              <a:cs typeface="Arial" pitchFamily="2" charset="0"/>
            </a:rPr>
            <a:t>mehr Info auf: </a:t>
          </a:r>
          <a:r>
            <a:rPr lang="de-de" sz="1700" b="1" i="0" u="sng" strike="noStrike" kern="100" baseline="0">
              <a:solidFill>
                <a:srgbClr val="0000FF"/>
              </a:solidFill>
              <a:latin typeface="Arial" pitchFamily="2" charset="0"/>
              <a:ea typeface="Arial" pitchFamily="2" charset="0"/>
              <a:cs typeface="Arial" pitchFamily="2" charset="0"/>
            </a:rPr>
            <a:t> </a:t>
          </a:r>
          <a:r>
            <a:rPr lang="de-de" sz="2100" b="1" i="0" u="sng" strike="noStrike" kern="100" baseline="0">
              <a:solidFill>
                <a:srgbClr val="0000FF"/>
              </a:solidFill>
              <a:latin typeface="Arial" pitchFamily="2" charset="0"/>
              <a:ea typeface="Arial" pitchFamily="2" charset="0"/>
              <a:cs typeface="Arial" pitchFamily="2" charset="0"/>
            </a:rPr>
            <a:t>https://rposselt.de</a:t>
          </a:r>
        </a:p>
        <a:p>
          <a:pPr marL="71755" algn="l" defTabSz="360045" rtl="0">
            <a:defRPr sz="1000"/>
          </a:pPr>
        </a:p>
        <a:p>
          <a:pPr marL="71755" algn="l" defTabSz="360045" rtl="0">
            <a:defRPr sz="1000"/>
          </a:pPr>
        </a:p>
      </xdr:txBody>
    </xdr:sp>
    <xdr:clientData/>
  </xdr:twoCellAnchor>
  <xdr:twoCellAnchor>
    <xdr:from>
      <xdr:col>0</xdr:col>
      <xdr:colOff>44450</xdr:colOff>
      <xdr:row>66</xdr:row>
      <xdr:rowOff>88900</xdr:rowOff>
    </xdr:from>
    <xdr:to>
      <xdr:col>5</xdr:col>
      <xdr:colOff>997585</xdr:colOff>
      <xdr:row>74</xdr:row>
      <xdr:rowOff>57150</xdr:rowOff>
    </xdr:to>
    <xdr:sp macro="">
      <xdr:nvSpPr>
        <xdr:cNvPr id="3" name="Textbox1"/>
        <xdr:cNvSpPr txBox="1">
          <a:extLst>
            <a:ext uri="smNativeData">
              <pm:smNativeData xmlns:pm="smNativeData" val="SMDATA_14_19KAYxMAAAAlAAAAEgAAAI8AAAAAkAAAAEgAAACQAAAASAAAAAAAAAAAAAAAAAAAAAEAAABQAAAAAAAAAAAA4D8AAAAAAADgPwAAAAAAAOA/AAAAAAAA4D8AAAAAAADgPwAAAAAAAOA/AAAAAAAA4D8AAAAAAADgPwAAAAAAAOA/AAAAAAAA4D8CAAAAjAAAAAEAAAAAAAAA////AAAAAAAAAAAAAAAAAAAAAAAAAAAAAAAAAAAAAAAAAAAAZAAAAAEAAABAAAAAAAAAAAAAAAAAAAAAAAAAAAAAAAAAAAAAAAAAAAAAAAAAAAAAAAAAAAAAAAAAAAAAAAAAAAAAAAAAAAAAAAAAAAAAAAAAAAAAAAAAAAAAAAAAAAAAFAAAADwAAAABAAAAAAAAAAAAAAAUAAAAAQAAABQAAAAUAAAAFAAAAAEAAAAAAAAAZAAAAGQAAAAAAAAAZAAAAGQAAAAVAAAAYAAAAAAAAAAAAAAADwAAACADAAAAAAAAAAAAAAEAAACgMgAAAAAAAAAAAAABAAAAf39/AAEAAABkAAAAAAAAABQAAABAHwAAAAAAACYAAAAAAAAAwOD//wAAAAAmAAAAZAAAABYAAABMAAAAAAAAAAAAAAAEAAAAAAAAAAEAAAB/f38AAAAAACgAAAAoAAAAZAAAAGQAAAAAAAAAzMzMAAAAAABQAAAAUAAAAGQAAABkAAAAAAAAABcAAAAUAAAAAAAAAAAAAAAAWgAAAFoAAAAAAAAJAAAABAAAAHIAaQ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EIAAAAAAAAATQE7AEoAAAAFAAAA1gDDA0YAAAAucAAAuSQAAD4NAAAAAAAAMAAAABQAAAAAAAAAAAD//wAAAQAAAP//AAABAA=="/>
            </a:ext>
          </a:extLst>
        </xdr:cNvSpPr>
      </xdr:nvSpPr>
      <xdr:spPr>
        <a:xfrm>
          <a:off x="44450" y="18235930"/>
          <a:ext cx="5969635" cy="2152650"/>
        </a:xfrm>
        <a:prstGeom prst="rect">
          <a:avLst/>
        </a:prstGeom>
        <a:solidFill>
          <a:srgbClr val="FFFFFF"/>
        </a:solidFill>
        <a:ln w="12700" cap="flat">
          <a:solidFill>
            <a:srgbClr val="000000"/>
          </a:solidFill>
          <a:prstDash val="solid"/>
          <a:headEnd type="none" w="med" len="med"/>
          <a:tailEnd type="none" w="med" len="med"/>
        </a:ln>
        <a:effectLst/>
      </xdr:spPr>
      <xdr:txBody>
        <a:bodyPr spcFirstLastPara="1" vertOverflow="clip" horzOverflow="clip" wrap="square" lIns="91440" tIns="45720" rIns="91440" bIns="45720" anchor="t" upright="1"/>
        <a:lstStyle/>
        <a:p>
          <a:pPr algn="l" defTabSz="360045" rtl="0">
            <a:defRPr sz="1000"/>
          </a:pPr>
          <a:r>
            <a:rPr lang="de-de" sz="1700" b="1" i="0" u="none" strike="noStrike" kern="100" baseline="0">
              <a:solidFill>
                <a:srgbClr val="000000"/>
              </a:solidFill>
              <a:latin typeface="Arial" pitchFamily="2" charset="0"/>
              <a:ea typeface="SimSun" charset="0"/>
              <a:cs typeface="Times New Roman" pitchFamily="1" charset="0"/>
            </a:rPr>
            <a:t>Quelle Deutschland: </a:t>
          </a:r>
          <a:r>
            <a:rPr lang="de-de" sz="1700" b="0" i="0" u="none" strike="noStrike" kern="100" baseline="0">
              <a:solidFill>
                <a:srgbClr val="000000"/>
              </a:solidFill>
              <a:latin typeface="Arial" pitchFamily="2" charset="0"/>
              <a:ea typeface="SimSun" charset="0"/>
              <a:cs typeface="Times New Roman" pitchFamily="1" charset="0"/>
            </a:rPr>
            <a:t> </a:t>
          </a:r>
        </a:p>
        <a:p>
          <a:pPr algn="l" defTabSz="360045" rtl="0">
            <a:defRPr sz="1000"/>
          </a:pPr>
          <a:r>
            <a:rPr lang="de-de" sz="1700" b="0" i="0" u="sng" strike="noStrike" kern="100" baseline="0">
              <a:solidFill>
                <a:srgbClr val="0000FF"/>
              </a:solidFill>
              <a:latin typeface="Arial" pitchFamily="2" charset="0"/>
              <a:ea typeface="SimSun" charset="0"/>
              <a:cs typeface="Times New Roman" pitchFamily="1" charset="0"/>
            </a:rPr>
            <a:t>https://www.destatis.de/DE/Themen/Gesellschaft-Umwelt/Bevoelkerung/Sterbefaelle-Lebenserwartung/Tabellen/sonderauswertung-sterbefaelle.html</a:t>
          </a:r>
        </a:p>
        <a:p>
          <a:pPr algn="l" defTabSz="360045" rtl="0">
            <a:defRPr sz="1000"/>
          </a:pPr>
        </a:p>
        <a:p>
          <a:pPr algn="l" defTabSz="360045" rtl="0">
            <a:defRPr sz="1000"/>
          </a:pPr>
          <a:r>
            <a:rPr lang="de-de" sz="1700" b="0" i="0" u="none" strike="noStrike" kern="100" baseline="0">
              <a:solidFill>
                <a:srgbClr val="000000"/>
              </a:solidFill>
              <a:latin typeface="Arial" pitchFamily="2" charset="0"/>
              <a:ea typeface="SimSun" charset="0"/>
              <a:cs typeface="Times New Roman" pitchFamily="1" charset="0"/>
            </a:rPr>
            <a:t>gehen Sie zu   </a:t>
          </a:r>
          <a:r>
            <a:rPr lang="de-de" sz="1700" b="1" i="0" u="none" strike="noStrike" kern="100" baseline="0">
              <a:solidFill>
                <a:srgbClr val="000000"/>
              </a:solidFill>
              <a:latin typeface="Arial" pitchFamily="2" charset="0"/>
              <a:ea typeface="SimSun" charset="0"/>
              <a:cs typeface="Times New Roman" pitchFamily="1" charset="0"/>
            </a:rPr>
            <a:t> XLSX   herunterladen</a:t>
          </a:r>
        </a:p>
        <a:p>
          <a:pPr algn="l" defTabSz="360045" rtl="0">
            <a:defRPr sz="1000"/>
          </a:pPr>
        </a:p>
      </xdr:txBody>
    </xdr:sp>
    <xdr:clientData/>
  </xdr:twoCellAnchor>
  <xdr:twoCellAnchor>
    <xdr:from>
      <xdr:col>0</xdr:col>
      <xdr:colOff>635</xdr:colOff>
      <xdr:row>0</xdr:row>
      <xdr:rowOff>0</xdr:rowOff>
    </xdr:from>
    <xdr:to>
      <xdr:col>5</xdr:col>
      <xdr:colOff>1028065</xdr:colOff>
      <xdr:row>32</xdr:row>
      <xdr:rowOff>190500</xdr:rowOff>
    </xdr:to>
    <xdr:sp macro="">
      <xdr:nvSpPr>
        <xdr:cNvPr id="2" name="Textbox3"/>
        <xdr:cNvSpPr txBox="1">
          <a:extLst>
            <a:ext uri="smNativeData">
              <pm:smNativeData xmlns:pm="smNativeData" val="SMDATA_14_19KAYxMAAAAlAAAAEgAAAI8AAAAAkAAAAEgAAACQAAAASAAAAAAAAAAAAAAAAAAAAAEAAABQAAAAAAAAAAAA4D8AAAAAAADgPwAAAAAAAOA/AAAAAAAA4D8AAAAAAADgPwAAAAAAAOA/AAAAAAAA4D8AAAAAAADgPwAAAAAAAOA/AAAAAAAA4D8CAAAAjAAAAAEAAAAAAAAA////AAAAAAAAAAAAAAAAAAAAAAAAAAAAAAAAAAAAAAAAAAAAZAAAAAEAAABAAAAAAAAAAAAAAAAAAAAAAAAAAAAAAAAAAAAAAAAAAAAAAAAAAAAAAAAAAAAAAAAAAAAAAAAAAAAAAAAAAAAAAAAAAAAAAAAAAAAAAAAAAAAAAAAAAAAAFAAAADwAAAABAAAAAAAAAAAAAAAUAAAAAQAAABQAAAAUAAAAFAAAAAEAAAAAAAAAZAAAAGQAAAAAAAAAZAAAAGQAAAAVAAAAYAAAAAAAAAAAAAAADwAAACADAAAAAAAAAAAAAAEAAACgMgAAAAAAAAAAAAABAAAAf39/AAEAAABkAAAAAAAAABQAAABAHwAAAAAAACYAAAAAAAAAwOD//wAAAAAmAAAAZAAAABYAAABMAAAAAAAAAAAAAAAEAAAAAAAAAAEAAAB/f38AAAAAACgAAAAoAAAAZAAAAGQAAAAAAAAAzMzMAAAAAABQAAAAUAAAAGQAAABkAAAAAAAAABcAAAAUAAAAAAAAAAAAAAAAWgAAAFoAAAAAAAAJAAAABAAAAHIAaQ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BACAAAAAFAAAAygLhAwEAAAAAAAAALiUAAOw2AAAAAAAAMAAAABQAAAAAAAAAAAD//wAAAQAAAP//AAABAA=="/>
            </a:ext>
          </a:extLst>
        </xdr:cNvSpPr>
      </xdr:nvSpPr>
      <xdr:spPr>
        <a:xfrm>
          <a:off x="635" y="0"/>
          <a:ext cx="6043930" cy="8928100"/>
        </a:xfrm>
        <a:prstGeom prst="rect">
          <a:avLst/>
        </a:prstGeom>
        <a:solidFill>
          <a:srgbClr val="FFFFFF"/>
        </a:solidFill>
        <a:ln w="12700" cap="flat">
          <a:solidFill>
            <a:srgbClr val="000000"/>
          </a:solidFill>
          <a:prstDash val="solid"/>
          <a:headEnd type="none" w="med" len="med"/>
          <a:tailEnd type="none" w="med" len="med"/>
        </a:ln>
        <a:effectLst/>
      </xdr:spPr>
      <xdr:txBody>
        <a:bodyPr spcFirstLastPara="1" vertOverflow="clip" horzOverflow="clip" wrap="square" lIns="91440" tIns="45720" rIns="91440" bIns="45720" anchor="t" upright="1"/>
        <a:lstStyle/>
        <a:p>
          <a:pPr algn="ctr" defTabSz="360045" rtl="0">
            <a:defRPr sz="1000"/>
          </a:pPr>
          <a:r>
            <a:rPr lang="de-de" sz="2100" b="1" i="0" u="none" strike="noStrike" kern="100" baseline="0">
              <a:solidFill>
                <a:srgbClr val="000000"/>
              </a:solidFill>
              <a:latin typeface="Times New Roman" pitchFamily="1" charset="0"/>
              <a:ea typeface="Times New Roman" pitchFamily="1" charset="0"/>
              <a:cs typeface="Times New Roman" pitchFamily="1" charset="0"/>
            </a:rPr>
            <a:t>Sterbefälle Deutschland/ Schweden</a:t>
          </a:r>
        </a:p>
        <a:p>
          <a:pPr algn="ctr" defTabSz="360045" rtl="0">
            <a:defRPr sz="1000"/>
          </a:pPr>
        </a:p>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Schweden hat im Jahr 2021 nahe zu keine Übersterblichkeit. Es hat genauso viele Tote wie im Jahr 2017 oder ca. durchschnittlich so viel wie vor Corona.</a:t>
          </a:r>
        </a:p>
        <a:p>
          <a:pPr algn="l" defTabSz="360045" rtl="0">
            <a:defRPr sz="1000"/>
          </a:pPr>
        </a:p>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Deutschland hat jedoch über 80000 Tote mehr, als im Jahr 2017 oder durchschnittlich vor Corona. 20000 bis 30000 Tote mehr, als durchschnittlich die Jahre davor, ist durchaus üblich.  Jedoch über 80000 Tote mehr als durchschnittlich. Dies ist ein vielfaches von extremen Werten. </a:t>
          </a:r>
        </a:p>
        <a:p>
          <a:pPr algn="l" defTabSz="360045" rtl="0">
            <a:defRPr sz="1000"/>
          </a:pPr>
        </a:p>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Da das gleich Virus in Schweden normal gefährlich ist, kann dies nicht am Virus liegen. Schweden hat nahezu keinen Lockdown, keine Masken-, Test-, und Impfpflicht. Die über 80000 Toten in Deutschland wurden deshalb verursacht durch die harten Maßnahmen mit Lockdown, Masken-, Test-, und Impfpflicht!</a:t>
          </a:r>
        </a:p>
        <a:p>
          <a:pPr algn="l" defTabSz="360045" rtl="0">
            <a:defRPr sz="1000"/>
          </a:pPr>
        </a:p>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Alle Virologen, Ärzte, Wissenschaftler und Politiker, welche sagen diese Maßnahmen schützen, sind von der Praxisrealität der Lüge überführt worden. Die von der WHO empfohlenen Medikamente und Therapien, sowie die ständige Angstpropaganda, Lockdown, Masken-, Test-, und Impfpflicht haben in Deutschland, allein im Jahr 2021, über 80000 Menschen getötet! </a:t>
          </a:r>
        </a:p>
        <a:p>
          <a:pPr algn="l" defTabSz="360045" rtl="0">
            <a:defRPr sz="1000"/>
          </a:pPr>
        </a:p>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Jeder Bürger mit ein wenig gesunden Menschenverstand, kann aus den Daten des Bundesamtes für Statistik erkennen, Lockdown, Masken-, Test- und Impfpflicht schützen nicht! Sie töten! </a:t>
          </a:r>
        </a:p>
        <a:p>
          <a:pPr algn="l" defTabSz="360045" rtl="0">
            <a:defRPr sz="1000"/>
          </a:pPr>
        </a:p>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Was ist los mit euch Virologen, Journalisten, Wissenschaftlern, Ärzten und Politikern, habt ihr euer logisches Denkvemögen verloren? Werden nur diejenigen unter euch geehrt die nach-plappern können, was die Obrigkeit vorplappert, auch wenn es der größte Schwachsinn ist. </a:t>
          </a:r>
        </a:p>
        <a:p>
          <a:pPr algn="l" defTabSz="360045" rtl="0">
            <a:defRPr sz="1000"/>
          </a:pPr>
        </a:p>
        <a:p>
          <a:pPr algn="l" defTabSz="360045" rtl="0">
            <a:defRPr sz="1000"/>
          </a:pPr>
          <a:r>
            <a:rPr lang="de-de" sz="1700" b="1" i="0" u="none" strike="noStrike" kern="100" baseline="0">
              <a:solidFill>
                <a:srgbClr val="000000"/>
              </a:solidFill>
              <a:latin typeface="Arial" pitchFamily="2" charset="0"/>
              <a:ea typeface="Arial" pitchFamily="2" charset="0"/>
              <a:cs typeface="Arial" pitchFamily="2" charset="0"/>
            </a:rPr>
            <a:t>mehr Info auf</a:t>
          </a:r>
          <a:r>
            <a:rPr lang="de-de" sz="1700" b="0" i="0" u="none" strike="noStrike" kern="100" baseline="0">
              <a:solidFill>
                <a:srgbClr val="000000"/>
              </a:solidFill>
              <a:latin typeface="Arial" pitchFamily="2" charset="0"/>
              <a:ea typeface="Arial" pitchFamily="2" charset="0"/>
              <a:cs typeface="Arial" pitchFamily="2" charset="0"/>
            </a:rPr>
            <a:t>: </a:t>
          </a:r>
          <a:r>
            <a:rPr lang="de-de" sz="1700" b="1" i="0" u="sng" strike="noStrike" kern="100" baseline="0">
              <a:solidFill>
                <a:srgbClr val="0000FF"/>
              </a:solidFill>
              <a:latin typeface="Arial" pitchFamily="2" charset="0"/>
              <a:ea typeface="Arial" pitchFamily="2" charset="0"/>
              <a:cs typeface="Arial" pitchFamily="2" charset="0"/>
            </a:rPr>
            <a:t> https://rposselt.de</a:t>
          </a:r>
        </a:p>
        <a:p>
          <a:pPr algn="l" defTabSz="360045" rtl="0">
            <a:defRPr sz="1000"/>
          </a:p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26035</xdr:colOff>
      <xdr:row>13</xdr:row>
      <xdr:rowOff>32385</xdr:rowOff>
    </xdr:from>
    <xdr:to>
      <xdr:col>5</xdr:col>
      <xdr:colOff>915670</xdr:colOff>
      <xdr:row>35</xdr:row>
      <xdr:rowOff>147320</xdr:rowOff>
    </xdr:to>
    <xdr:sp macro="">
      <xdr:nvSpPr>
        <xdr:cNvPr id="5" name="Textbox1"/>
        <xdr:cNvSpPr txBox="1">
          <a:extLst>
            <a:ext uri="smNativeData">
              <pm:smNativeData xmlns:pm="smNativeData" val="SMDATA_14_19KAYxMAAAAlAAAAEgAAAI8AAAAAkAAAAEgAAACQAAAASAAAAAAAAAAAAAAAAAAAAAEAAABQAAAAAAAAAAAA4D8AAAAAAADgPwAAAAAAAOA/AAAAAAAA4D8AAAAAAADgPwAAAAAAAOA/AAAAAAAA4D8AAAAAAADgPwAAAAAAAOA/AAAAAAAA4D8CAAAAjAAAAAEAAAAAAAAA////AAAAAAAAAAAAAAAAAAAAAAAAAAAAAAAAAAAAAAAAAAAAZAAAAAEAAABAAAAAAAAAAAAAAAAAAAAAAAAAAAAAAAAAAAAAAAAAAAAAAAAAAAAAAAAAAAAAAAAAAAAAAAAAAAAAAAAAAAAAAAAAAAAAAAAAAAAAAAAAAAAAAAAAAAAAFAAAADwAAAABAAAAAAAAAAAAAAAUAAAAAQAAABQAAAAUAAAAFAAAAAEAAAAAAAAAZAAAAGQAAAAAAAAAZAAAAGQAAAAVAAAAYAAAAAAAAAAAAAAADwAAACADAAAAAAAAAAAAAAEAAACgMgAAAAAAAAAAAAABAAAAf39/AAEAAABkAAAAAAAAABQAAABAHwAAAAAAACYAAAAAAAAAwOD//wAAAAAmAAAAZAAAABYAAABMAAAAAAAAAAAAAAAEAAAAAAAAAAEAAAB/f38AAAAAACgAAAAoAAAAZAAAAGQAAAAAAAAAzMzMAAAAAABQAAAAUAAAAGQAAABkAAAAAAAAABcAAAAUAAAAAAAAAAAAAAAAWgAAAFo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0AAAAAAAAAcwAZACMAAAAFAAAAKAJrAykAAABqFQAAcSYAAMAlAAAAAAAAMAAAABQAAAAAAAAAAAD//wAAAQAAAP//AAABAA=="/>
            </a:ext>
          </a:extLst>
        </xdr:cNvSpPr>
      </xdr:nvSpPr>
      <xdr:spPr>
        <a:xfrm>
          <a:off x="26035" y="3481070"/>
          <a:ext cx="6249035" cy="6136640"/>
        </a:xfrm>
        <a:prstGeom prst="rect">
          <a:avLst/>
        </a:prstGeom>
        <a:solidFill>
          <a:srgbClr val="FFFFFF"/>
        </a:solidFill>
        <a:ln w="12700" cap="flat">
          <a:solidFill>
            <a:srgbClr val="000000"/>
          </a:solidFill>
          <a:prstDash val="solid"/>
          <a:headEnd type="none" w="med" len="med"/>
          <a:tailEnd type="none" w="med" len="med"/>
        </a:ln>
        <a:effectLst/>
      </xdr:spPr>
      <xdr:txBody>
        <a:bodyPr spcFirstLastPara="1" vertOverflow="clip" horzOverflow="clip" wrap="square" lIns="91440" tIns="45720" rIns="91440" bIns="45720" anchor="t" upright="1"/>
        <a:lstStyle/>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Dies sind die veröffentlichten Sterbefälle des Bundesamtes für Statistik. Ohne aufwendige Berechnungen durchzuführen kann jeder Normalbürger erkennen: Schweden hat ohne Lockdown mit nahezu ohne Masken-, Test-, und Impfpflicht, im Jahr 2021 so viel Tote wie vor Corona im Jahr 2017. Für Schweden war das Jahr 2021 somit ein normal gefährliches Jahr. </a:t>
          </a:r>
        </a:p>
        <a:p>
          <a:pPr algn="l" defTabSz="360045" rtl="0">
            <a:defRPr sz="1000"/>
          </a:pPr>
          <a:r>
            <a:rPr lang="de-de" sz="600" b="0" i="0" u="none" strike="noStrike" kern="100" baseline="0">
              <a:solidFill>
                <a:srgbClr val="000000"/>
              </a:solidFill>
              <a:latin typeface="Times New Roman" pitchFamily="1" charset="0"/>
              <a:ea typeface="Times New Roman" pitchFamily="1" charset="0"/>
              <a:cs typeface="Times New Roman" pitchFamily="1" charset="0"/>
            </a:rPr>
            <a:t>.</a:t>
          </a:r>
        </a:p>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Doch Deutschland hat mit über 80000 Toten mehr als im Durchschnitt vor Corona eine noch nie da gewesene extreme Übersterblichkeit. 20000 bis 30000 Tote mehr als im Durchschnitt der Jahre davor sind Werte, wie sie bei gefährlichen Grippewellen durchaus vorkommen. Jedoch sind 80000 Tote mehr, ein vielfaches von extremen Werten. Der demographische Wandel ist nicht berücksichtigt. Doch diese extremen Werte lassen sich sicher nicht mit dem demographischen Wandel erklären. </a:t>
          </a:r>
        </a:p>
        <a:p>
          <a:pPr algn="l" defTabSz="360045" rtl="0">
            <a:defRPr sz="1000"/>
          </a:pPr>
          <a:r>
            <a:rPr lang="de-de" sz="600" b="0" i="0" u="none" strike="noStrike" kern="100" baseline="0">
              <a:solidFill>
                <a:srgbClr val="000000"/>
              </a:solidFill>
              <a:latin typeface="Times New Roman" pitchFamily="1" charset="0"/>
              <a:ea typeface="Times New Roman" pitchFamily="1" charset="0"/>
              <a:cs typeface="Times New Roman" pitchFamily="1" charset="0"/>
            </a:rPr>
            <a:t>.</a:t>
          </a:r>
        </a:p>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An dem angeblich so gefährlichen Corona-Virus kann dies jedoch nicht liegen, denn es kann nicht sein, dass das gleiche Virus in Deutschland angeblich extrem gefährlich ist, jedoch in Schweden zu keiner Übersterblichkeit führt. Somit kann dies nur an den falschen Maßnahmen mit ständiger Angstpropaganda, Masken-, Test-, und Impfpflicht liegen. </a:t>
          </a:r>
        </a:p>
        <a:p>
          <a:pPr algn="l" defTabSz="360045" rtl="0">
            <a:defRPr sz="1000"/>
          </a:pPr>
          <a:r>
            <a:rPr lang="de-de" sz="600" b="0" i="0" u="none" strike="noStrike" kern="100" baseline="0">
              <a:solidFill>
                <a:srgbClr val="000000"/>
              </a:solidFill>
              <a:latin typeface="Times New Roman" pitchFamily="1" charset="0"/>
              <a:ea typeface="Times New Roman" pitchFamily="1" charset="0"/>
              <a:cs typeface="Times New Roman" pitchFamily="1" charset="0"/>
            </a:rPr>
            <a:t>.</a:t>
          </a:r>
        </a:p>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Deutschland ist gut durch diese Pandemie gekommen ist eine unverschämte Lüge von Herrn Lauterbach.</a:t>
          </a:r>
        </a:p>
        <a:p>
          <a:pPr algn="l" defTabSz="360045" rtl="0">
            <a:defRPr sz="1000"/>
          </a:pPr>
        </a:p>
      </xdr:txBody>
    </xdr:sp>
    <xdr:clientData/>
  </xdr:twoCellAnchor>
  <xdr:twoCellAnchor>
    <xdr:from>
      <xdr:col>0</xdr:col>
      <xdr:colOff>1270</xdr:colOff>
      <xdr:row>36</xdr:row>
      <xdr:rowOff>76200</xdr:rowOff>
    </xdr:from>
    <xdr:to>
      <xdr:col>5</xdr:col>
      <xdr:colOff>889000</xdr:colOff>
      <xdr:row>70</xdr:row>
      <xdr:rowOff>192405</xdr:rowOff>
    </xdr:to>
    <xdr:sp macro="">
      <xdr:nvSpPr>
        <xdr:cNvPr id="4" name="Textbox6"/>
        <xdr:cNvSpPr txBox="1">
          <a:extLst>
            <a:ext uri="smNativeData">
              <pm:smNativeData xmlns:pm="smNativeData" val="SMDATA_14_19KAYxMAAAAlAAAAEgAAAI8AAAAAkAAAAEgAAACQAAAASAAAAAAAAAAAAAAAAAAAAAEAAABQAAAAAAAAAAAA4D8AAAAAAADgPwAAAAAAAOA/AAAAAAAA4D8AAAAAAADgPwAAAAAAAOA/AAAAAAAA4D8AAAAAAADgPwAAAAAAAOA/AAAAAAAA4D8CAAAAjAAAAAEAAAAAAAAA////AAAAAAAAAAAAAAAAAAAAAAAAAAAAAAAAAAAAAAAAAAAAZAAAAAEAAABAAAAAAAAAAAAAAAAAAAAAAAAAAAAAAAAAAAAAAAAAAAAAAAAAAAAAAAAAAAAAAAAAAAAAAAAAAAAAAAAAAAAAAAAAAAAAAAAAAAAAAAAAAAAAAAAAAAAAFAAAADwAAAABAAAAAAAAAAAAAAAUAAAAAQAAABQAAAAUAAAAFAAAAAEAAAAAAAAAZAAAAGQAAAAAAAAAZAAAAGQAAAAVAAAAYAAAAAAAAAAAAAAADwAAACADAAAAAAAAAAAAAAEAAACgMgAAAAAAAAAAAAABAAAAf39/AAEAAABkAAAAAAAAABQAAABAHwAAAAAAACYAAAAAAAAAwOD//wAAAAAmAAAAZAAAABYAAABMAAAAAAAAAAAAAAAEAAAAAAAAAAEAAAB/f38AAAAAACgAAAAoAAAAZAAAAGQAAAAAAAAAzMzMAAAAAABQAAAAUAAAAGQAAABkAAAAAAAAABcAAAAUAAAAAAAAAAAAAAAAWgAAAFoAAAAAAAAJAAAABAAAADE2PC8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CQAAAAAAAAAHgEBAEYAAAAFAAAA0gJRAwIAAABoPAAAbiYAANM5AAAAAAAAMAAAABQAAAAAAAAAAAD//wAAAQAAAP//AAABAA=="/>
            </a:ext>
          </a:extLst>
        </xdr:cNvSpPr>
      </xdr:nvSpPr>
      <xdr:spPr>
        <a:xfrm>
          <a:off x="1270" y="9819640"/>
          <a:ext cx="6247130" cy="9399905"/>
        </a:xfrm>
        <a:prstGeom prst="rect">
          <a:avLst/>
        </a:prstGeom>
        <a:solidFill>
          <a:srgbClr val="FFFFFF"/>
        </a:solidFill>
        <a:ln w="12700" cap="flat">
          <a:solidFill>
            <a:srgbClr val="000000"/>
          </a:solidFill>
          <a:prstDash val="solid"/>
          <a:headEnd type="none" w="med" len="med"/>
          <a:tailEnd type="none" w="med" len="med"/>
        </a:ln>
        <a:effectLst/>
      </xdr:spPr>
      <xdr:txBody>
        <a:bodyPr spcFirstLastPara="1" vertOverflow="clip" horzOverflow="clip" wrap="square" lIns="91440" tIns="45720" rIns="91440" bIns="45720" anchor="t" upright="1"/>
        <a:lstStyle/>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Ich frage mich sind unsere Virologen, Intensivmediziner, Politiker und der Lehrerverbandspräsident, welche schon wieder härtere Maßnahmen empfehlen, geistig verwirrt und unfähig logische Schlüsse aus den Sterbedaten zu ziehen? An der Impfrate kann es nicht liegen. Da gibt es keinen großen Unterschied. </a:t>
          </a:r>
        </a:p>
        <a:p>
          <a:pPr algn="l" defTabSz="360045" rtl="0">
            <a:defRPr sz="1000"/>
          </a:pPr>
          <a:r>
            <a:rPr lang="de-de" sz="600" b="0" i="0" u="none" strike="noStrike" kern="100" baseline="0">
              <a:solidFill>
                <a:srgbClr val="000000"/>
              </a:solidFill>
              <a:latin typeface="Times New Roman" pitchFamily="1" charset="0"/>
              <a:ea typeface="Times New Roman" pitchFamily="1" charset="0"/>
              <a:cs typeface="Times New Roman" pitchFamily="1" charset="0"/>
            </a:rPr>
            <a:t>.</a:t>
          </a:r>
        </a:p>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Entweder liegt es an den härteren so genannten Schutzmaßnahmen, finanziellen Anreizen für Covid-Positive u. Tote, falschen Behandlungsmethoden wegen falschen Behandlungsvorgaben korrupter Institutionen, oder die Schweden haben mildere Impfdosen bekommen. Diese möglichen Ursachen sollte unsere Regierung endlich untersuchen, statt mit härteren Maßnahmen noch mehr Menschen vorzeitig ins Jenseits zu befördern. </a:t>
          </a:r>
        </a:p>
        <a:p>
          <a:pPr algn="l" defTabSz="360045" rtl="0">
            <a:defRPr sz="1000"/>
          </a:pPr>
          <a:r>
            <a:rPr lang="de-de" sz="600" b="0" i="0" u="none" strike="noStrike" kern="100" baseline="0">
              <a:solidFill>
                <a:srgbClr val="000000"/>
              </a:solidFill>
              <a:latin typeface="Times New Roman" pitchFamily="1" charset="0"/>
              <a:ea typeface="Times New Roman" pitchFamily="1" charset="0"/>
              <a:cs typeface="Times New Roman" pitchFamily="1" charset="0"/>
            </a:rPr>
            <a:t>.</a:t>
          </a:r>
        </a:p>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Falls einer weniger an Covid stirbt, jedoch 2 mehr an Herzversagen, dann sind die Impfung und die so genannten Schutzmaßnahmen kein Schutz-  sondern ein Tötungsprogramm. Das Entscheidende ist die Gesamtsterblichkeit.</a:t>
          </a:r>
        </a:p>
        <a:p>
          <a:pPr algn="l" defTabSz="360045" rtl="0">
            <a:defRPr sz="1000"/>
          </a:pPr>
          <a:r>
            <a:rPr lang="de-de" sz="600" b="0" i="0" u="none" strike="noStrike" kern="100" baseline="0">
              <a:solidFill>
                <a:srgbClr val="000000"/>
              </a:solidFill>
              <a:latin typeface="Times New Roman" pitchFamily="1" charset="0"/>
              <a:ea typeface="Times New Roman" pitchFamily="1" charset="0"/>
              <a:cs typeface="Times New Roman" pitchFamily="1" charset="0"/>
            </a:rPr>
            <a:t>.</a:t>
          </a:r>
        </a:p>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Werte Virologen, Politiker, Mediziener, Journalisten und all jene, welche schon wieder härtere Maßnahmen empfehlen, schaut euch endlich die Sterbedaten der Gesamtsterblichkeit an. Jeder normal begabte Mensch kann erkennen, dass diese Schutzmaßnahmen nicht schützen sondern töten! Universitäten und Schulen, welche bei diesem Affentheater mitmachen befinden sich auf dem Wissensstand des Ketzer-Zeitalters! Schämt Euch!</a:t>
          </a:r>
        </a:p>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                   mehr dazu auf:    </a:t>
          </a:r>
          <a:r>
            <a:rPr lang="de-de" sz="2100" b="0" i="0" u="none" strike="noStrike" kern="100" baseline="0">
              <a:solidFill>
                <a:srgbClr val="000000"/>
              </a:solidFill>
              <a:latin typeface="Times New Roman" pitchFamily="1" charset="0"/>
              <a:ea typeface="Times New Roman" pitchFamily="1" charset="0"/>
              <a:cs typeface="Times New Roman" pitchFamily="1" charset="0"/>
            </a:rPr>
            <a:t> </a:t>
          </a:r>
          <a:r>
            <a:rPr lang="de-de" sz="2100" b="1" i="0" u="sng" strike="noStrike" kern="100" baseline="0">
              <a:solidFill>
                <a:srgbClr val="0000FF"/>
              </a:solidFill>
              <a:latin typeface="Times New Roman" pitchFamily="1" charset="0"/>
              <a:ea typeface="Times New Roman" pitchFamily="1" charset="0"/>
              <a:cs typeface="Times New Roman" pitchFamily="1" charset="0"/>
            </a:rPr>
            <a:t> https://rposselt.de</a:t>
          </a:r>
        </a:p>
        <a:p>
          <a:pPr algn="l" defTabSz="360045" rtl="0">
            <a:defRPr sz="1000"/>
          </a:pPr>
          <a:r>
            <a:rPr lang="de-de" sz="600" b="0" i="0" u="none" strike="noStrike" kern="100" baseline="0">
              <a:solidFill>
                <a:srgbClr val="000000"/>
              </a:solidFill>
              <a:latin typeface="Times New Roman" pitchFamily="1" charset="0"/>
              <a:ea typeface="Times New Roman" pitchFamily="1" charset="0"/>
              <a:cs typeface="Times New Roman" pitchFamily="1" charset="0"/>
            </a:rPr>
            <a:t>.</a:t>
          </a:r>
        </a:p>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Deutschland Kopien aus Orginaldatei:  Stand: 28.03.2022</a:t>
          </a:r>
        </a:p>
        <a:p>
          <a:pPr algn="l" defTabSz="360045" rtl="0">
            <a:defRPr sz="1000"/>
          </a:pPr>
          <a:r>
            <a:rPr lang="de-de" sz="600" b="0" i="0" u="none" strike="noStrike" kern="100" baseline="0">
              <a:solidFill>
                <a:srgbClr val="000000"/>
              </a:solidFill>
              <a:latin typeface="Times New Roman" pitchFamily="1" charset="0"/>
              <a:ea typeface="Times New Roman" pitchFamily="1" charset="0"/>
              <a:cs typeface="Times New Roman" pitchFamily="1" charset="0"/>
            </a:rPr>
            <a:t>.</a:t>
          </a:r>
        </a:p>
        <a:p>
          <a:pPr marL="71755" algn="l" defTabSz="360045" rtl="0">
            <a:defRPr sz="1000"/>
          </a:pPr>
          <a:r>
            <a:rPr lang="de-de" sz="1700" b="0" i="0" u="sng" strike="noStrike" kern="100" baseline="0">
              <a:solidFill>
                <a:srgbClr val="0000FF"/>
              </a:solidFill>
              <a:latin typeface="Times New Roman" pitchFamily="1" charset="0"/>
              <a:ea typeface="Times New Roman" pitchFamily="1" charset="0"/>
              <a:cs typeface="Times New Roman" pitchFamily="1" charset="0"/>
            </a:rPr>
            <a:t>https://www.destatis.de/DE/Themen/Gesellschaft-Umwelt/Bevoelkerung/Sterbefaelle-Lebenserwartung/Tabellen/sonderauswertung-sterbefaelle.html</a:t>
          </a:r>
        </a:p>
        <a:p>
          <a:pPr algn="l" defTabSz="360045" rtl="0">
            <a:defRPr sz="1000"/>
          </a:pPr>
          <a:r>
            <a:rPr lang="de-de" sz="600" b="0" i="0" u="none" strike="noStrike" kern="100" baseline="0">
              <a:solidFill>
                <a:srgbClr val="000000"/>
              </a:solidFill>
              <a:latin typeface="Times New Roman" pitchFamily="1" charset="0"/>
              <a:ea typeface="Times New Roman" pitchFamily="1" charset="0"/>
              <a:cs typeface="Times New Roman" pitchFamily="1" charset="0"/>
            </a:rPr>
            <a:t>.</a:t>
          </a:r>
        </a:p>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Je mehr Einwohner ein Land hat, desto mehr Menschen sterben. Um die Daten besser vergleichen zu können, habe ich bei der folgenden Tabelle die Sterbedaten von Deutschland und Schweden in allen Jahren auf die Einwohnerzahl Deutschlands im Jahr 2021 umgerechnet. In Deutschland ist die Lebenserwartung niedriger und das Durchschnittsalter etwas höher. Die Daten können somit nicht direkt verglichen werden. </a:t>
          </a:r>
        </a:p>
      </xdr:txBody>
    </xdr:sp>
    <xdr:clientData/>
  </xdr:twoCellAnchor>
  <xdr:twoCellAnchor>
    <xdr:from>
      <xdr:col>0</xdr:col>
      <xdr:colOff>0</xdr:colOff>
      <xdr:row>71</xdr:row>
      <xdr:rowOff>93980</xdr:rowOff>
    </xdr:from>
    <xdr:to>
      <xdr:col>5</xdr:col>
      <xdr:colOff>889000</xdr:colOff>
      <xdr:row>77</xdr:row>
      <xdr:rowOff>205105</xdr:rowOff>
    </xdr:to>
    <xdr:sp macro="">
      <xdr:nvSpPr>
        <xdr:cNvPr id="3" name="Textbox7"/>
        <xdr:cNvSpPr txBox="1">
          <a:extLst>
            <a:ext uri="smNativeData">
              <pm:smNativeData xmlns:pm="smNativeData" val="SMDATA_14_19KAYxMAAAAlAAAAEgAAAI8AAAAAkAAAAEgAAACQAAAASAAAAAAAAAAAAAAAAAAAAAEAAABQAAAAAAAAAAAA4D8AAAAAAADgPwAAAAAAAOA/AAAAAAAA4D8AAAAAAADgPwAAAAAAAOA/AAAAAAAA4D8AAAAAAADgPwAAAAAAAOA/AAAAAAAA4D8CAAAAjAAAAAEAAAAAAAAA////AAAAAAAAAAAAAAAAAAAAAAAAAAAAAAAAAAAAAAAAAAAAZAAAAAEAAABAAAAAAAAAAAAAAAAAAAAAAAAAAAAAAAAAAAAAAAAAAAAAAAAAAAAAAAAAAAAAAAAAAAAAAAAAAAAAAAAAAAAAAAAAAAAAAAAAAAAAAAAAAAAAAAAAAAAAFAAAADwAAAABAAAAAAAAAAAAAAAUAAAAAQAAABQAAAAUAAAAFAAAAAEAAAAAAAAAZAAAAGQAAAAAAAAAZAAAAGQAAAAVAAAAYAAAAAAAAAAAAAAADwAAACADAAAAAAAAAAAAAAEAAACgMgAAAAAAAAAAAAABAAAAf39/AAEAAABkAAAAAAAAABQAAABAHwAAAAAAACYAAAAAAAAAwOD//wAAAAAmAAAAZAAAABYAAABMAAAAAAAAAAAAAAAEAAAAAAAAAAEAAAB/f38AAAAAACgAAAAoAAAAZAAAAGQAAAAAAAAAzMzMAAAAAABQAAAAUAAAAGQAAABkAAAAAAAAABcAAAAUAAAAAAAAAAAAAAAAWgAAAFoAAAAAAAAJAAAABAAAAHIAaQ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EcAAAAAAAAAYAEAAE0AAAAFAAAAAQNRAwAAAABOdwAAcCYAAMMKAAAAAAAAMAAAABQAAAAAAAAAAAD//wAAAQAAAP//AAABAA=="/>
            </a:ext>
          </a:extLst>
        </xdr:cNvSpPr>
      </xdr:nvSpPr>
      <xdr:spPr>
        <a:xfrm>
          <a:off x="0" y="19394170"/>
          <a:ext cx="6248400" cy="1749425"/>
        </a:xfrm>
        <a:prstGeom prst="rect">
          <a:avLst/>
        </a:prstGeom>
        <a:solidFill>
          <a:srgbClr val="FFFFFF"/>
        </a:solidFill>
        <a:ln w="12700" cap="flat">
          <a:solidFill>
            <a:srgbClr val="000000"/>
          </a:solidFill>
          <a:prstDash val="solid"/>
          <a:headEnd type="none" w="med" len="med"/>
          <a:tailEnd type="none" w="med" len="med"/>
        </a:ln>
        <a:effectLst/>
      </xdr:spPr>
      <xdr:txBody>
        <a:bodyPr spcFirstLastPara="1" vertOverflow="clip" horzOverflow="clip" wrap="square" lIns="91440" tIns="45720" rIns="91440" bIns="45720" anchor="t" upright="1"/>
        <a:lstStyle/>
        <a:p>
          <a:pPr algn="ctr" defTabSz="360045" rtl="0">
            <a:defRPr sz="1000"/>
          </a:pPr>
          <a:r>
            <a:rPr lang="de-de" sz="1800" b="1" i="0" u="none" strike="noStrike" kern="100" baseline="0">
              <a:solidFill>
                <a:srgbClr val="000000"/>
              </a:solidFill>
              <a:latin typeface="Arial" pitchFamily="2" charset="0"/>
              <a:ea typeface="SimSun" charset="0"/>
              <a:cs typeface="Times New Roman" pitchFamily="1" charset="0"/>
            </a:rPr>
            <a:t> Vergleich Sterbefälle Deutschland Schweden</a:t>
          </a:r>
        </a:p>
        <a:p>
          <a:pPr algn="l" defTabSz="360045" rtl="0">
            <a:defRPr sz="1000"/>
          </a:pPr>
          <a:r>
            <a:rPr lang="de-de" sz="400" b="0" i="0" u="none" strike="noStrike" kern="100" baseline="0">
              <a:solidFill>
                <a:srgbClr val="000000"/>
              </a:solidFill>
              <a:latin typeface="Arial" pitchFamily="2" charset="0"/>
              <a:ea typeface="SimSun" charset="0"/>
              <a:cs typeface="Times New Roman" pitchFamily="1" charset="0"/>
            </a:rPr>
            <a:t>.</a:t>
          </a:r>
        </a:p>
        <a:p>
          <a:pPr algn="l" defTabSz="360045" rtl="0">
            <a:defRPr sz="1000"/>
          </a:pPr>
          <a:r>
            <a:rPr lang="de-de" sz="1700" b="1" i="0" u="none" strike="noStrike" kern="100" baseline="0">
              <a:solidFill>
                <a:srgbClr val="000000"/>
              </a:solidFill>
              <a:latin typeface="Arial" pitchFamily="2" charset="0"/>
              <a:ea typeface="SimSun" charset="0"/>
              <a:cs typeface="Times New Roman" pitchFamily="1" charset="0"/>
            </a:rPr>
            <a:t>Dieser Vergleich zeigt, wie viel Menschen sind in Deutsch-land und in Schweden seit 2016, mehr oder weniger verstorben, als im Durchschnitt der Jahre vor Corona 2016 bis einschließlich 2019 mit umgerechneten Sterbefall-zahlen auf Einwohnerzahl Deutschlands Jahr 2021.</a:t>
          </a:r>
        </a:p>
        <a:p>
          <a:pPr algn="l" defTabSz="360045" rtl="0">
            <a:defRPr sz="1000"/>
          </a:pPr>
          <a:r>
            <a:rPr lang="de-de" sz="400" b="0" i="0" u="none" strike="noStrike" kern="100" baseline="0">
              <a:solidFill>
                <a:srgbClr val="000000"/>
              </a:solidFill>
              <a:latin typeface="Arial" pitchFamily="2" charset="0"/>
              <a:ea typeface="SimSun" charset="0"/>
              <a:cs typeface="Times New Roman" pitchFamily="1" charset="0"/>
            </a:rPr>
            <a:t>.</a:t>
          </a:r>
        </a:p>
        <a:p>
          <a:pPr algn="l" defTabSz="360045" rtl="0">
            <a:defRPr sz="1000"/>
          </a:pPr>
        </a:p>
      </xdr:txBody>
    </xdr:sp>
    <xdr:clientData/>
  </xdr:twoCellAnchor>
  <xdr:twoCellAnchor>
    <xdr:from>
      <xdr:col>0</xdr:col>
      <xdr:colOff>0</xdr:colOff>
      <xdr:row>97</xdr:row>
      <xdr:rowOff>84455</xdr:rowOff>
    </xdr:from>
    <xdr:to>
      <xdr:col>5</xdr:col>
      <xdr:colOff>1021715</xdr:colOff>
      <xdr:row>105</xdr:row>
      <xdr:rowOff>233680</xdr:rowOff>
    </xdr:to>
    <xdr:sp macro="">
      <xdr:nvSpPr>
        <xdr:cNvPr id="2" name="Textbox8"/>
        <xdr:cNvSpPr txBox="1">
          <a:extLst>
            <a:ext uri="smNativeData">
              <pm:smNativeData xmlns:pm="smNativeData" val="SMDATA_14_19KAYxMAAAAlAAAAEgAAAI8AAAAAkAAAAEgAAACQAAAASAAAAAAAAAAAAAAAAAAAAAEAAABQAAAAAAAAAAAA4D8AAAAAAADgPwAAAAAAAOA/AAAAAAAA4D8AAAAAAADgPwAAAAAAAOA/AAAAAAAA4D8AAAAAAADgPwAAAAAAAOA/AAAAAAAA4D8CAAAAjAAAAAEAAAAAAAAA////AAAAAAAAAAAAAAAAAAAAAAAAAAAAAAAAAAAAAAAAAAAAZAAAAAEAAABAAAAAAAAAAAAAAAAAAAAAAAAAAAAAAAAAAAAAAAAAAAAAAAAAAAAAAAAAAAAAAAAAAAAAAAAAAAAAAAAAAAAAAAAAAAAAAAAAAAAAAAAAAAAAAAAAAAAAFAAAADwAAAABAAAAAAAAAAAAAAAUAAAAAQAAABQAAAAUAAAAFAAAAAEAAAAAAAAAZAAAAGQAAAAAAAAAZAAAAGQAAAAVAAAAYAAAAAAAAAAAAAAADwAAACADAAAAAAAAAAAAAAEAAACgMgAAAAAAAAAAAAABAAAAf39/AAEAAABkAAAAAAAAABQAAABAHwAAAAAAACYAAAAAAAAAwOD//wAAAAAmAAAAZAAAABYAAABMAAAAAAAAAAAAAAAEAAAAAAAAAAEAAAB/f38AAAAAACgAAAAoAAAAZAAAAGQAAAAAAAAAzMzMAAAAAABQAAAAUAAAAGQAAABkAAAAAAAAABcAAAAUAAAAAAAAAAAAAAAAWgAAAFoAAAAAAAAJAAAABAAAAFRUT04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GEAAAAAAAAAOwEAAGkAAAAFAAAAbAPQAwAAAAASowAAQScAAF4OAAAAAAAAMAAAABQAAAAAAAAAAAD//wAAAQAAAP//AAABAA=="/>
            </a:ext>
          </a:extLst>
        </xdr:cNvSpPr>
      </xdr:nvSpPr>
      <xdr:spPr>
        <a:xfrm>
          <a:off x="0" y="26508710"/>
          <a:ext cx="6381115" cy="2335530"/>
        </a:xfrm>
        <a:prstGeom prst="rect">
          <a:avLst/>
        </a:prstGeom>
        <a:solidFill>
          <a:srgbClr val="FFFFFF"/>
        </a:solidFill>
        <a:ln w="12700" cap="flat">
          <a:solidFill>
            <a:srgbClr val="000000"/>
          </a:solidFill>
          <a:prstDash val="solid"/>
          <a:headEnd type="none" w="med" len="med"/>
          <a:tailEnd type="none" w="med" len="med"/>
        </a:ln>
        <a:effectLst/>
      </xdr:spPr>
      <xdr:txBody>
        <a:bodyPr spcFirstLastPara="1" vertOverflow="clip" horzOverflow="clip" wrap="square" lIns="91440" tIns="45720" rIns="91440" bIns="45720" anchor="t" upright="1"/>
        <a:lstStyle/>
        <a:p>
          <a:pPr algn="l" defTabSz="360045" rtl="0">
            <a:defRPr sz="1000"/>
          </a:pPr>
          <a:r>
            <a:rPr lang="de-de" sz="1700" b="0" i="0" u="none" strike="noStrike" kern="100" baseline="0">
              <a:solidFill>
                <a:srgbClr val="000000"/>
              </a:solidFill>
              <a:latin typeface="Arial" pitchFamily="2" charset="0"/>
              <a:ea typeface="SimSun" charset="0"/>
              <a:cs typeface="Times New Roman" pitchFamily="1" charset="0"/>
            </a:rPr>
            <a:t>Dieser Vergleich zeigt uns im Jahr 2016 und 2019 war Deutschland mit Untersterblichkeit besser als Schweden. Alle anderen Jahre war Schweden besser. </a:t>
          </a:r>
        </a:p>
        <a:p>
          <a:pPr algn="l" defTabSz="360045" rtl="0">
            <a:defRPr sz="1000"/>
          </a:pPr>
        </a:p>
        <a:p>
          <a:pPr algn="l" defTabSz="360045" rtl="0">
            <a:defRPr sz="1000"/>
          </a:pPr>
          <a:r>
            <a:rPr lang="de-de" sz="1700" b="0" i="0" u="none" strike="noStrike" kern="100" baseline="0">
              <a:solidFill>
                <a:srgbClr val="000000"/>
              </a:solidFill>
              <a:latin typeface="Arial" pitchFamily="2" charset="0"/>
              <a:ea typeface="SimSun" charset="0"/>
              <a:cs typeface="Times New Roman" pitchFamily="1" charset="0"/>
            </a:rPr>
            <a:t>Die extreme Übersterblichkeit mit über 80000 Toten mehr als durchschnittlich vor Corona in Deutschland lässt sich sicher nicht mit dem demographischen Wandel oder anderen Faktoren erklären.</a:t>
          </a:r>
        </a:p>
        <a:p>
          <a:pPr algn="l" defTabSz="360045" rtl="0">
            <a:defRPr sz="1000"/>
          </a:pPr>
          <a:r>
            <a:rPr lang="de-de" sz="1700" b="0" i="0" u="none" strike="noStrike" kern="100" baseline="0">
              <a:solidFill>
                <a:srgbClr val="000000"/>
              </a:solidFill>
              <a:latin typeface="Times New Roman" pitchFamily="1" charset="0"/>
              <a:ea typeface="Times New Roman" pitchFamily="1" charset="0"/>
              <a:cs typeface="Times New Roman" pitchFamily="1" charset="0"/>
            </a:rPr>
            <a:t>.                   mehr dazu auf:    </a:t>
          </a:r>
          <a:r>
            <a:rPr lang="de-de" sz="2100" b="0" i="0" u="none" strike="noStrike" kern="100" baseline="0">
              <a:solidFill>
                <a:srgbClr val="000000"/>
              </a:solidFill>
              <a:latin typeface="Times New Roman" pitchFamily="1" charset="0"/>
              <a:ea typeface="Times New Roman" pitchFamily="1" charset="0"/>
              <a:cs typeface="Times New Roman" pitchFamily="1" charset="0"/>
            </a:rPr>
            <a:t> </a:t>
          </a:r>
          <a:r>
            <a:rPr lang="de-de" sz="2100" b="1" i="0" u="sng" strike="noStrike" kern="100" baseline="0">
              <a:solidFill>
                <a:srgbClr val="0000FF"/>
              </a:solidFill>
              <a:latin typeface="Times New Roman" pitchFamily="1" charset="0"/>
              <a:ea typeface="Times New Roman" pitchFamily="1" charset="0"/>
              <a:cs typeface="Times New Roman" pitchFamily="1" charset="0"/>
            </a:rPr>
            <a:t> https://rposselt.de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15</xdr:col>
      <xdr:colOff>598805</xdr:colOff>
      <xdr:row>59</xdr:row>
      <xdr:rowOff>169545</xdr:rowOff>
    </xdr:to>
    <xdr:sp macro="">
      <xdr:nvSpPr>
        <xdr:cNvPr id="2" name="Textbox2"/>
        <xdr:cNvSpPr txBox="1">
          <a:extLst>
            <a:ext uri="smNativeData">
              <pm:smNativeData xmlns:pm="smNativeData" val="SMDATA_14_19KAYxMAAAAlAAAAEgAAAI8BAAAAkAAAAEgAAACQAAAASAAAAAAAAAAAAAAAAAAAAAEAAABQAAAAAAAAAAAA4D8AAAAAAADgPwAAAAAAAOA/AAAAAAAA4D8AAAAAAADgPwAAAAAAAOA/AAAAAAAA4D8AAAAAAADgPwAAAAAAAOA/AAAAAAAA4D8CAAAAjAAAAAEAAAAAAAAA////AAAAAAAAAAAAAAAAAAAAAAAAAAAAAAAAAAAAAAAAAAAAZAAAAAEAAABAAAAAAAAAAAAAAAAAAAAAAAAAAAAAAAAAAAAAAAAAAAAAAAAAAAAAAAAAAAAAAAAAAAAAAAAAAAAAAAAAAAAAAAAAAAAAAAAAAAAAAAAAAAAAAAAAAAAAFAAAADwAAAAB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GE6bGE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oAAAAAAAAAAAAAADsAAAAPAAAAYQPPAwAAAABkDAAA5TkAAIc9AAAAAAAAMAAAABQAAAAAAAAAAAD//wAAAQAAAP//AAABAA=="/>
            </a:ext>
          </a:extLst>
        </xdr:cNvSpPr>
      </xdr:nvSpPr>
      <xdr:spPr>
        <a:xfrm>
          <a:off x="0" y="2014220"/>
          <a:ext cx="9411335" cy="10001885"/>
        </a:xfrm>
        <a:prstGeom prst="rect">
          <a:avLst/>
        </a:prstGeom>
        <a:solidFill>
          <a:srgbClr val="FFFFFF"/>
        </a:solidFill>
        <a:ln w="12700" cap="flat">
          <a:solidFill>
            <a:srgbClr val="000000"/>
          </a:solidFill>
          <a:prstDash val="solid"/>
          <a:headEnd type="none" w="med" len="med"/>
          <a:tailEnd type="none" w="med" len="med"/>
        </a:ln>
        <a:effectLst/>
      </xdr:spPr>
      <xdr:txBody>
        <a:bodyPr spcFirstLastPara="1" vertOverflow="clip" horzOverflow="clip" wrap="square" anchor="t" upright="1"/>
        <a:lstStyle/>
        <a:p>
          <a:pPr marL="71755" algn="l" defTabSz="360045" rtl="0">
            <a:defRPr sz="1000"/>
          </a:pPr>
          <a:r>
            <a:rPr lang="de-de" sz="1200" b="1" i="0" u="none" strike="noStrike" kern="100" baseline="0">
              <a:solidFill>
                <a:srgbClr val="000000"/>
              </a:solidFill>
              <a:latin typeface="Arial" pitchFamily="2" charset="0"/>
              <a:ea typeface="SimSun" charset="0"/>
              <a:cs typeface="Times New Roman" pitchFamily="1" charset="0"/>
            </a:rPr>
            <a:t>Deutschland: </a:t>
          </a:r>
          <a:r>
            <a:rPr lang="de-de" sz="1200" b="0" i="0" u="none" strike="noStrike" kern="100" baseline="0">
              <a:solidFill>
                <a:srgbClr val="000000"/>
              </a:solidFill>
              <a:latin typeface="Arial" pitchFamily="2" charset="0"/>
              <a:ea typeface="SimSun" charset="0"/>
              <a:cs typeface="Times New Roman" pitchFamily="1" charset="0"/>
            </a:rPr>
            <a:t>  </a:t>
          </a:r>
        </a:p>
        <a:p>
          <a:pPr marL="71755" algn="l" defTabSz="360045" rtl="0">
            <a:defRPr sz="1000"/>
          </a:pPr>
          <a:r>
            <a:rPr lang="de-de" sz="1100" b="0" i="0" u="sng" strike="noStrike" kern="100" baseline="0">
              <a:solidFill>
                <a:srgbClr val="0000FF"/>
              </a:solidFill>
              <a:latin typeface="Arial" pitchFamily="2" charset="0"/>
              <a:ea typeface="SimSun" charset="0"/>
              <a:cs typeface="Times New Roman" pitchFamily="1" charset="0"/>
            </a:rPr>
            <a:t>https://www.destatis.de/DE/Themen/Gesellschaft-Umwelt/Bevoelkerung/Sterbefaelle-Lebenserwartung/Tabellen/sonderauswertung-sterbefaelle.html</a:t>
          </a:r>
        </a:p>
        <a:p>
          <a:pPr marL="71755" algn="l" defTabSz="360045" rtl="0">
            <a:defRPr sz="1000"/>
          </a:pPr>
        </a:p>
        <a:p>
          <a:pPr marL="71755" algn="l" defTabSz="360045" rtl="0">
            <a:defRPr sz="1000"/>
          </a:pPr>
          <a:r>
            <a:rPr lang="de-de" sz="1200" b="1" i="0" u="none" strike="noStrike" kern="100" baseline="0">
              <a:solidFill>
                <a:srgbClr val="000000"/>
              </a:solidFill>
              <a:latin typeface="Arial" pitchFamily="2" charset="0"/>
              <a:ea typeface="SimSun" charset="0"/>
              <a:cs typeface="Times New Roman" pitchFamily="1" charset="0"/>
            </a:rPr>
            <a:t>Schweden:   </a:t>
          </a:r>
          <a:r>
            <a:rPr lang="de-de" sz="1200" b="1" i="0" u="sng" strike="noStrike" kern="100" baseline="0">
              <a:solidFill>
                <a:srgbClr val="0000FF"/>
              </a:solidFill>
              <a:latin typeface="Arial" pitchFamily="2" charset="0"/>
              <a:ea typeface="SimSun" charset="0"/>
              <a:cs typeface="Times New Roman" pitchFamily="1" charset="0"/>
            </a:rPr>
            <a:t>https://www.destatis.de/DE/Themen/Querschnitt/Corona/Gesellschaft/bevoelkerung-sterbefaelle.html</a:t>
          </a:r>
        </a:p>
        <a:p>
          <a:pPr marL="71755" algn="l" defTabSz="360045" rtl="0">
            <a:defRPr sz="1000"/>
          </a:pPr>
        </a:p>
        <a:p>
          <a:pPr marL="71755" algn="l" defTabSz="360045" rtl="0">
            <a:defRPr sz="1000"/>
          </a:pPr>
          <a:r>
            <a:rPr lang="de-de" sz="1200" b="1" i="0" u="none" strike="noStrike" kern="100" baseline="0">
              <a:solidFill>
                <a:srgbClr val="000000"/>
              </a:solidFill>
              <a:latin typeface="Arial" pitchFamily="2" charset="0"/>
              <a:ea typeface="SimSun" charset="0"/>
              <a:cs typeface="Times New Roman" pitchFamily="1" charset="0"/>
            </a:rPr>
            <a:t>Auswertung Schweden:  </a:t>
          </a:r>
          <a:r>
            <a:rPr lang="de-de" sz="1200" b="1" i="0" u="sng" strike="noStrike" kern="100" baseline="0">
              <a:solidFill>
                <a:srgbClr val="0000FF"/>
              </a:solidFill>
              <a:latin typeface="Arial" pitchFamily="2" charset="0"/>
              <a:ea typeface="SimSun" charset="0"/>
              <a:cs typeface="Times New Roman" pitchFamily="1" charset="0"/>
            </a:rPr>
            <a:t>https://www.rposselt.de/Coro/S-Sterb21.xlsx</a:t>
          </a:r>
          <a:r>
            <a:rPr lang="de-de" sz="1200" b="1" i="0" u="none" strike="noStrike" kern="100" baseline="0">
              <a:solidFill>
                <a:srgbClr val="000000"/>
              </a:solidFill>
              <a:latin typeface="Arial" pitchFamily="2" charset="0"/>
              <a:ea typeface="SimSun" charset="0"/>
              <a:cs typeface="Times New Roman" pitchFamily="1" charset="0"/>
            </a:rPr>
            <a:t>     meine Internetseite: </a:t>
          </a:r>
          <a:r>
            <a:rPr lang="de-de" sz="1200" b="1" i="0" u="sng" strike="noStrike" kern="100" baseline="0">
              <a:solidFill>
                <a:srgbClr val="0000FF"/>
              </a:solidFill>
              <a:latin typeface="Arial" pitchFamily="2" charset="0"/>
              <a:ea typeface="SimSun" charset="0"/>
              <a:cs typeface="Times New Roman" pitchFamily="1" charset="0"/>
            </a:rPr>
            <a:t> https://rposselt.de</a:t>
          </a:r>
        </a:p>
        <a:p>
          <a:pPr marL="71755" algn="l" defTabSz="360045" rtl="0">
            <a:defRPr sz="1000"/>
          </a:pPr>
        </a:p>
        <a:p>
          <a:pPr marL="71755" algn="l" defTabSz="360045" rtl="0">
            <a:defRPr sz="1000"/>
          </a:pPr>
          <a:r>
            <a:rPr lang="de-de" sz="400" b="0" i="0" u="sng" strike="noStrike" kern="100" baseline="0">
              <a:solidFill>
                <a:srgbClr val="0000FF"/>
              </a:solidFill>
              <a:latin typeface="Arial" pitchFamily="2" charset="0"/>
              <a:ea typeface="SimSun" charset="0"/>
              <a:cs typeface="Times New Roman" pitchFamily="1" charset="0"/>
            </a:rPr>
            <a:t>.</a:t>
          </a: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Diese Tabelle 4 : ein grober Überblick der Jahre 2016 bis 2021 mit der Berechnung des Durchschnitts der Jahre 2016 einschließlich 2019  </a:t>
          </a: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Jahresdurchschnitt 2016-2019  = 934.389  somit Monatsdurchschnitt vor Corona 77.866 Verstorbene.</a:t>
          </a:r>
        </a:p>
        <a:p>
          <a:pPr marL="71755" algn="l" defTabSz="360045" rtl="0">
            <a:defRPr sz="1000"/>
          </a:pP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Schlimme Grippewelle 2018  20 000 Tote mehr, als im Durchschnitt vor Corona. Im Jahr 2020 wegen falschen so genannten Schutzmaßnahmen mehr als doppelt soviel zusätzliche Tote mit über 50.000 zusätzlichen Toten. Im Jahr 2021 kommt noch zusätzlich die untaugliche Impfung dazu.  Deshalb nochmals gewaltige Steigerung mit 85.000 zusätzlichen Toten. Bereits im Frühjahr war klar diese Virus-Erkrankungen waren weniger gefährlich, als die Grippewelle 2018, da das durchschnittliche Sterbealter der Covid-Toten höher war als das aller Toten. Doch Regierung und Medien diffamierten die sachkundigen Experten wie: Dr. Wodarg, Dr. Köhnlein, Dr. Bhakdi.... Sie machten die Scharlatane Dr. Fauci, Dr. Drosten, Dr. Wieler .... zu Experten.  </a:t>
          </a:r>
        </a:p>
        <a:p>
          <a:pPr marL="71755" algn="l" defTabSz="360045" rtl="0">
            <a:defRPr sz="1000"/>
          </a:pP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Diese amtlichen Sterbedaten beweisen nun, dass diese so genannten Schutzmaßnahmen die Menschen nicht geschützt, sondern vor allem die alten Menschen in einem noch nie da gewesenem Ausmaß vorzeitig ins Jenseits befördert haben. Diese massive Übersterblichkeit belegt eindeutig: diese so genannten sozialen Schutzmaßnahmen wie Maskenpflicht, Ausgehverbote, Besuchsbeschränkungen, Abstandsregeln, Schutzanzüge... waren kein Schutzprogramm sondern nach den Sterbedaten eindeutig ein Tötungsprogramm zur Beseitigung alter Menschen. Länder welche diese Schutzmaßnahmen nicht, oder nicht so streng verordnet hatten, haben keine oder eine bedeutend niedrigere Übersterblichkeit als Deutschland.</a:t>
          </a: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 	</a:t>
          </a: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In den folgenden Tabellen beziehen sich +- Sterbefälle oder Prozentwerte jeweils ebenfalls zum Monatsdurchschnitt der Jahre 2016 einschließlich 2019, mit monatlich 77866 Todesfällen (Summe Jahre (2016 einschließlich 19) /4 /12). Da starke Grippewellen der verschiedenen Jahre meist nicht im selben Monat auftreten, Habe ich den monatlichen  Durchschnittswert  der Jahre 2016-2019 mit den jeweiligen Monaten verglichen. Dieser Vergleich ist aussagekräftiger, jedoch auch mit dem Vergleich Monat zu Durchschnitt Monate vor Corona kommt man zu ähnlichen Ergebnisen.</a:t>
          </a:r>
        </a:p>
        <a:p>
          <a:pPr marL="71755" algn="l" defTabSz="360045" rtl="0">
            <a:defRPr sz="1000"/>
          </a:pP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Es ist vollkommen normal, dass bei Grippewellen in den kühlen Monaten oder bei extremen Hitzewellen mehr Menschen sterben. Nachdem diese Alten und Vorerkrankten dann einige Monate vorher gestorben sind, sterben in den darauf folgenden Monaten normaler Weise weniger Menschen. Früher hat man zu diesen Verstorbenen gesagt: Gott hat Sie von ihrem schweren Leiden erlöst. </a:t>
          </a:r>
        </a:p>
        <a:p>
          <a:pPr marL="71755" algn="l" defTabSz="360045" rtl="0">
            <a:defRPr sz="1000"/>
          </a:pP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Sie brauchen keine Berechnungen anstellen. Schauen Sie sich einfach die monatlichen Sterbefälle an. Sie sehen bis Monat November 2020 lagen die Sterbefälle im normalen Schwankungsbereich. Die täglichen Gefahrenmeldungen seit Februar 2020 waren unberechtigt. Erst die ständige Angspropaganda die Maskenpflicht, so genannte soziale Schutzmaßnahmen und die Massenimpfungen haben die Menschen vermehrt getötet und die übliche Erholung blieb aus. Die so genannten Schutzmaßnahmen haben nicht geschützt sondern getötet. Vor allem haben diese Maßnahmen die über 80 Jährigen massiv getötet. Erst gegen Jahresende 2021, wo auch jüngere geimpft werden, sterben auch vermehrt Menschen jünger als 80 Jahre. Da Regierung, Staatsfunk und Fernsehen diese Lügenpropaganda aufrecht erhalten, riskieren nun auch noch besorgte Eltern schwere Erkrankungen oder den Tod ihrer Kinder.</a:t>
          </a:r>
        </a:p>
        <a:p>
          <a:pPr marL="71755" algn="l" defTabSz="360045" rtl="0">
            <a:defRPr sz="1000"/>
          </a:pPr>
          <a:r>
            <a:rPr lang="de-de" sz="800" b="0" i="0" u="none" strike="noStrike" kern="100" baseline="0">
              <a:solidFill>
                <a:srgbClr val="000000"/>
              </a:solidFill>
              <a:latin typeface="Arial" pitchFamily="2" charset="0"/>
              <a:ea typeface="SimSun" charset="0"/>
              <a:cs typeface="Times New Roman" pitchFamily="1" charset="0"/>
            </a:rPr>
            <a:t>.</a:t>
          </a: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Länder welche diese ständige Panik Propagande nicht veranstaltet haben, haben keine extreme Übersterblichkeit wie Deutschland im Monat Dezember 2020 bis Jahresende 2021. </a:t>
          </a:r>
        </a:p>
        <a:p>
          <a:pPr marL="71755" algn="l" defTabSz="360045" rtl="0">
            <a:defRPr sz="1000"/>
          </a:pP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Bei der schlimmen Grippewelle 2018 hatten wir im März ebenfalls über 100 000 Tote. Zum Jahresende waren es mit 20 000 Tote mehr als im Durchschnitt ein noch normaler Wert. Diese Welle war wesentlich gefährlicher, als diese jetzigen Coronawellen, denn damals starben auch viele unter 80 Jährige. </a:t>
          </a:r>
        </a:p>
        <a:p>
          <a:pPr marL="71755" algn="l" defTabSz="360045" rtl="0">
            <a:defRPr sz="1000"/>
          </a:pP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Bei dieser Plandemie hat die WHO falsche Therapien empfohlen, wodurch besonders viele Menschen nicht am Virus sondern an der falschen Therapie verstorben sind. Ärzte welche auf dieses Verbrechen aufmerksam gemacht haben, hat man als Verharmloser, Covid-Leugner oder Verschwörungstheoretiker gebrandmarkt. Diese Pharmaverbrechen sind nicht neu. Mit dieser Methode war Big-Pharma bereits bei HIV erfolgreich. Die Medien werden von Big-Pharma beherrscht. Die Bürger vertrauen den korrupten oder unfähigen Medienvertretern von Funk und Fernsehen, welche über die schweren Schäden der unsinnigen Maßnahmen und Impfungen nicht oder nicht ausreichend berichten. Die Folge davon: nicht nur alte Menschen fallen der Lügenpropaganda zum Opfer, sondern auch besorgte Eltern riskieren schwere gesundheitliche Schäden und den Tod ihrer Kinder. </a:t>
          </a:r>
        </a:p>
        <a:p>
          <a:pPr algn="l" defTabSz="360045" rtl="0">
            <a:defRPr sz="1000"/>
          </a:p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xdr:colOff>
      <xdr:row>40</xdr:row>
      <xdr:rowOff>0</xdr:rowOff>
    </xdr:from>
    <xdr:to>
      <xdr:col>14</xdr:col>
      <xdr:colOff>765810</xdr:colOff>
      <xdr:row>64</xdr:row>
      <xdr:rowOff>139700</xdr:rowOff>
    </xdr:to>
    <xdr:sp macro="">
      <xdr:nvSpPr>
        <xdr:cNvPr id="2" name="Textbox1"/>
        <xdr:cNvSpPr txBox="1">
          <a:extLst>
            <a:ext uri="smNativeData">
              <pm:smNativeData xmlns:pm="smNativeData" val="SMDATA_14_19KAYxMAAAAlAAAAEgAAAI8BAAAAkAAAAEgAAACQAAAASAAAAAAAAAAAAAAAAAAAAAEAAABQAAAAAAAAAAAA4D8AAAAAAADgPwAAAAAAAOA/AAAAAAAA4D8AAAAAAADgPwAAAAAAAOA/AAAAAAAA4D8AAAAAAADgPwAAAAAAAOA/AAAAAAAA4D8CAAAAjAAAAAEAAAAAAAAA////AAAAAAAAAAAAAAAAAAAAAAAAAAAAAAAAAAAAAAAAAAAAZAAAAAEAAABAAAAAAAAAAAAAAAAAAAAAAAAAAAAAAAAAAAAAAAAAAAAAAAAAAAAAAAAAAAAAAAAAAAAAAAAAAAAAAAAAAAAAAAAAAAAAAAAAAAAAAAAAAAAAAAAAAAAAFAAAADwAAAAB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CgAAAAAAAAAAAAWAEAAAAAOAAAARQP2AwwAAAC5MQAAVjoAALMeAAAAAAAAMAAAABQAAAAAAAAAAAD//wAAAQAAAP//AAABAA=="/>
            </a:ext>
          </a:extLst>
        </xdr:cNvSpPr>
      </xdr:nvSpPr>
      <xdr:spPr>
        <a:xfrm>
          <a:off x="7620" y="8082915"/>
          <a:ext cx="9483090" cy="4990465"/>
        </a:xfrm>
        <a:prstGeom prst="rect">
          <a:avLst/>
        </a:prstGeom>
        <a:solidFill>
          <a:srgbClr val="FFFFFF"/>
        </a:solidFill>
        <a:ln w="12700" cap="flat">
          <a:solidFill>
            <a:srgbClr val="000000"/>
          </a:solidFill>
          <a:prstDash val="solid"/>
          <a:headEnd type="none" w="med" len="med"/>
          <a:tailEnd type="none" w="med" len="med"/>
        </a:ln>
        <a:effectLst/>
      </xdr:spPr>
      <xdr:txBody>
        <a:bodyPr spcFirstLastPara="1" vertOverflow="clip" horzOverflow="clip" wrap="square" anchor="t" upright="1"/>
        <a:lstStyle/>
        <a:p>
          <a:pPr marL="71755" marR="36195" algn="l" defTabSz="360045" rtl="0">
            <a:defRPr sz="1000"/>
          </a:pPr>
          <a:r>
            <a:rPr lang="de-de" sz="400" b="0" i="0" u="none" strike="noStrike" kern="100" baseline="0">
              <a:solidFill>
                <a:srgbClr val="000000"/>
              </a:solidFill>
              <a:latin typeface="Times New Roman" pitchFamily="1" charset="0"/>
              <a:ea typeface="Times New Roman" pitchFamily="1" charset="0"/>
              <a:cs typeface="Times New Roman" pitchFamily="1" charset="0"/>
            </a:rPr>
            <a:t>.</a:t>
          </a: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Diese Tabelle 4 : ein grober Überblick der Jahre 2016 bis 2021 mit der Berechnung des Durchschnitts der Jahre 2016 einschließlich 2019  </a:t>
          </a: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Jahresdurchschnitt 2016-2019  = 934.389  somit Monatsdurchschnitt vor Corona 77.866 Verstorbene.</a:t>
          </a:r>
        </a:p>
        <a:p>
          <a:pPr marL="71755" algn="l" defTabSz="360045" rtl="0">
            <a:defRPr sz="1000"/>
          </a:pP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Schlimme Grippewelle 2018  20 000 Tote mehr, als im Durchschnitt vor Corona. Im Jahr 2020 wegen falschen so genannten Schutzmaßnahmen mehr als doppelt soviel zusätzliche Tote mit über 50.000 zusätzlichen Toten. Im Jahr 2021 kommt noch zusätzlich die untaugliche Impfung dazu.  Deshalb nochmals gewaltige Steigerung mit 85.000 zusätzlichen Toten. Bereits im Frühjahr war klar diese Virus-Erkrankungen waren weniger gefährlich, als die Grippewelle 2018, da das durchschnittliche Sterbealter der Covid-Toten höher war als das aller Toten. Doch Regierung und Medien diffamierten die sachkundigen Experten wie: Dr. Wodarg, Dr. Köhnlein, Dr. Bhakdi.... Sie machten die Scharlatane Dr. Fauci, Dr. Drosten, Dr. Wieler .... zu Experten.  </a:t>
          </a:r>
        </a:p>
        <a:p>
          <a:pPr marL="71755" algn="l" defTabSz="360045" rtl="0">
            <a:defRPr sz="1000"/>
          </a:pP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Diese amtlichen Sterbedaten beweisen nun, dass diese so genannten Schutzmaßnahmen die Menschen nicht geschützt, sondern vor allem die alten Menschen in einem noch nie da gewesenem Ausmaß vorzeitig ins Jenseits befördert haben. Diese massive Übersterblichkeit belegt eindeutig: diese so genannten sozialen Schutzmaßnahmen wie Maskenpflicht, Ausgehverbote, Besuchsbeschränkungen, Abstandsregeln, Schutzanzüge... waren kein Schutzprogramm sondern nach den Sterbedaten eindeutig ein Tötungsprogramm zur Beseitigung alter Menschen. Länder welche diese Schutzmaßnahmen nicht, oder nicht so streng verordnet hatten, haben keine oder eine bedeutend niedrigere Übersterblichkeit als Deutschland.</a:t>
          </a: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 	</a:t>
          </a: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In den folgenden Tabellen beziehen sich +- Sterbefälle oder Prozentwerte jeweils ebenfalls zum Monatsdurchschnitt der Jahre 2016 einschließlich 2019, mit monatlich 77866 Todesfällen (Summe Jahre (2016 einschließlich 19) /4 /12). Da starke Grippewellen der verschiedenen Jahre meist nicht im selben Monat auftreten, Habe ich den monatlichen  Durchschnittswert  der Jahre 2016-2019 mit den jeweiligen Monaten verglichen. Dieser Vergleich ist aussagekräftiger, jedoch auch mit dem Vergleich Monat zu Durchschnitt Monate vor Corona kommt man zu ähnlichen Ergebnisen.</a:t>
          </a:r>
        </a:p>
        <a:p>
          <a:pPr marL="71755" algn="l" defTabSz="360045" rtl="0">
            <a:defRPr sz="1000"/>
          </a:pP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Es ist vollkommen normal, dass bei Grippewellen in den kühlen Monaten oder bei extremen Hitzewellen mehr Menschen sterben. Nachdem diese Alten und Vorerkrankten dann einige Monate vorher gestorben sind, sterben in den darauf folgenden Monaten normaler Weise weniger Menschen. Früher hat man zu diesen Verstorbenen gesagt: Gott hat Sie von ihrem schweren Leiden erlöst. </a:t>
          </a: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Sie brauchen keine Berechnungen anstellen. Schauen Sie sich einfach die monatlichen Sterbefälle an. Sie sehen bis Monat November 2020 lagen die Sterbefälle im normalen Schwankungsbereich. Die täglichen Gefahrenmeldungen seit Februar 2020 waren unberechtigt. Erst die ständige Angspropaganda die Maskenpflicht, so genannte soziale Schutzmaßnahmen und die Massenimpfungen haben die Menschen vermehrt getötet und die übliche Erholung blieb aus. Die so genannten Schutzmaßnahmen haben nicht geschützt sondern getötet. Vor allem haben diese Maßnahmen die über 80 Jährigen massiv getötet. Erst gegen Jahresende 2021, wo auch jüngere geimpft werden, sterben auch vermehrt Menschen jünger als 80 Jahre. Da Regierung, Staatsfunk und Fernsehen diese Lügenpropaganda aufrecht erhalten, riskieren nun auch noch besorgte Eltern schwere Erkrankungen oder den Tod ihrer Kinder.</a:t>
          </a:r>
        </a:p>
        <a:p>
          <a:pPr marL="71755" algn="l" defTabSz="360045" rtl="0">
            <a:defRPr sz="1000"/>
          </a:pPr>
          <a:r>
            <a:rPr lang="de-de" sz="800" b="0" i="0" u="none" strike="noStrike" kern="100" baseline="0">
              <a:solidFill>
                <a:srgbClr val="000000"/>
              </a:solidFill>
              <a:latin typeface="Arial" pitchFamily="2" charset="0"/>
              <a:ea typeface="SimSun" charset="0"/>
              <a:cs typeface="Times New Roman" pitchFamily="1" charset="0"/>
            </a:rPr>
            <a:t>.</a:t>
          </a: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Länder welche diese ständige Panik Propagande nicht veranstaltet haben, haben keine extreme Übersterblichkeit wie Deutschland im Monat Dezember 2020 bis Jahresende 2021. </a:t>
          </a:r>
        </a:p>
        <a:p>
          <a:pPr marL="71755" algn="l" defTabSz="360045" rtl="0">
            <a:defRPr sz="1000"/>
          </a:pPr>
        </a:p>
        <a:p>
          <a:pPr marL="7175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Bei der schlimmen Grippewelle 2018 hatten wir im März ebenfalls über 100 000 Tote. Zum Jahresende waren es mit 20 000 Tote mehr als im Durchschnitt ein noch normaler Wert. Diese Welle war wesentlich gefährlicher, als diese jetzigen Coronawellen, denn damals starben auch viele unter 80 Jährige. </a:t>
          </a:r>
        </a:p>
        <a:p>
          <a:pPr marL="71755" algn="l" defTabSz="360045" rtl="0">
            <a:defRPr sz="1000"/>
          </a:pPr>
        </a:p>
        <a:p>
          <a:pPr marL="71755" marR="36195" algn="l" defTabSz="360045" rtl="0">
            <a:defRPr sz="1000"/>
          </a:pPr>
          <a:r>
            <a:rPr lang="de-de" sz="1200" b="0" i="0" u="none" strike="noStrike" kern="100" baseline="0">
              <a:solidFill>
                <a:srgbClr val="000000"/>
              </a:solidFill>
              <a:latin typeface="Arial" pitchFamily="2" charset="0"/>
              <a:ea typeface="SimSun" charset="0"/>
              <a:cs typeface="Times New Roman" pitchFamily="1" charset="0"/>
            </a:rPr>
            <a:t>Bei dieser Plandemie hat die WHO falsche Therapien empfohlen, wodurch besonders viele Menschen nicht am Virus sondern an der falschen Therapie verstorben sind. Ärzte welche auf dieses Verbrechen aufmerksam gemacht haben, hat man als Verharmloser, Covid-Leugner oder Verschwörungstheoretiker gebrandmarkt. Diese Pharmaverbrechen sind nicht neu. Mit dieser Methode war Big-Pharma bereits bei HIV erfolgreich. Die Medien werden von Big-Pharma beherrscht. Die Bürger vertrauen den korrupten oder unfähigen Medienvertretern von Funk und Fernsehen, welche über die schweren Schäden der unsinnigen Maßnahmen und Impfungen nicht oder nicht ausreichend berichten. Die Folge davon: nicht nur alte Menschen fallen der Lügenpropaganda zum Opfer, sondern auch besorgte Eltern riskieren schwere gesundheitliche Schäden und den Tod ihrer Kinder. </a:t>
          </a:r>
          <a:r>
            <a:rPr lang="de-de" sz="1400" b="1" i="0" u="none" strike="noStrike" kern="100" baseline="0">
              <a:solidFill>
                <a:srgbClr val="0000FF"/>
              </a:solidFill>
              <a:latin typeface="Times New Roman" pitchFamily="1" charset="0"/>
              <a:ea typeface="Times New Roman" pitchFamily="1" charset="0"/>
              <a:cs typeface="Times New Roman" pitchFamily="1" charset="0"/>
            </a:rPr>
            <a:t> </a:t>
          </a:r>
        </a:p>
        <a:p>
          <a:pPr marL="71755" marR="36195" algn="l" defTabSz="360045" rtl="0">
            <a:defRPr sz="1000"/>
          </a:pPr>
          <a:r>
            <a:rPr lang="de-de" sz="1400" b="1" i="0" u="none" strike="noStrike" kern="100" baseline="0">
              <a:solidFill>
                <a:srgbClr val="0000FF"/>
              </a:solidFill>
              <a:latin typeface="Times New Roman" pitchFamily="1" charset="0"/>
              <a:ea typeface="Times New Roman" pitchFamily="1" charset="0"/>
              <a:cs typeface="Times New Roman" pitchFamily="1" charset="0"/>
            </a:rPr>
            <a:t>     </a:t>
          </a: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algn="l" defTabSz="360045" rtl="0">
            <a:defRPr sz="1000"/>
          </a:p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8255</xdr:colOff>
      <xdr:row>32</xdr:row>
      <xdr:rowOff>0</xdr:rowOff>
    </xdr:from>
    <xdr:to>
      <xdr:col>14</xdr:col>
      <xdr:colOff>476250</xdr:colOff>
      <xdr:row>47</xdr:row>
      <xdr:rowOff>177800</xdr:rowOff>
    </xdr:to>
    <xdr:sp macro="">
      <xdr:nvSpPr>
        <xdr:cNvPr id="4" name="Textbox1"/>
        <xdr:cNvSpPr txBox="1">
          <a:extLst>
            <a:ext uri="smNativeData">
              <pm:smNativeData xmlns:pm="smNativeData" val="SMDATA_14_19KAYxMAAAAlAAAAEgAAAI8BAAAAkAAAAEgAAACQAAAASAAAAAAAAAAAAAAAAAAAAAEAAABQAAAAAAAAAAAA4D8AAAAAAADgPwAAAAAAAOA/AAAAAAAA4D8AAAAAAADgPwAAAAAAAOA/AAAAAAAA4D8AAAAAAADgPwAAAAAAAOA/AAAAAAAA4D8CAAAAjAAAAAEAAAAAAAAA////AAAAAAAAAAAAAAAAAAAAAAAAAAAAAAAAAAAAAAAAAAAAZAAAAAEAAABAAAAAAAAAAAAAAAAAAAAAAAAAAAAAAAAAAAAAAAAAAAAAAAAAAAAAAAAAAAAAAAAAAAAAAAAAAAAAAAAAAAAAAAAAAAAAAAAAAAAAAAAAAAAAAAAAAAAAFAAAADwAAAAB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HIAaQ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CAAAAAAAAAAAAAeAC8AAAAOAAAAiwPwAw0AAAAKKAAA4ycAAJwTAAAAAAAAMAAAABQAAAAAAAAAAAD//wAAAQAAAP//AAABAA=="/>
            </a:ext>
          </a:extLst>
        </xdr:cNvSpPr>
      </xdr:nvSpPr>
      <xdr:spPr>
        <a:xfrm>
          <a:off x="8255" y="6508750"/>
          <a:ext cx="6483985" cy="3187700"/>
        </a:xfrm>
        <a:prstGeom prst="rect">
          <a:avLst/>
        </a:prstGeom>
        <a:solidFill>
          <a:srgbClr val="FFFFFF"/>
        </a:solidFill>
        <a:ln w="12700" cap="flat">
          <a:solidFill>
            <a:srgbClr val="000000"/>
          </a:solidFill>
          <a:prstDash val="solid"/>
          <a:headEnd type="none" w="med" len="med"/>
          <a:tailEnd type="none" w="med" len="med"/>
        </a:ln>
        <a:effectLst/>
      </xdr:spPr>
      <xdr:txBody>
        <a:bodyPr spcFirstLastPara="1" vertOverflow="clip" horzOverflow="clip" wrap="square" anchor="t" upright="1"/>
        <a:lstStyle/>
        <a:p>
          <a:pPr marL="71755" marR="36195" algn="l" defTabSz="360045" rtl="0">
            <a:defRPr sz="1000"/>
          </a:pPr>
          <a:r>
            <a:rPr lang="de-de" sz="400" b="0" i="0" u="none" strike="noStrike" kern="100" baseline="0">
              <a:solidFill>
                <a:srgbClr val="000000"/>
              </a:solidFill>
              <a:latin typeface="Times New Roman" pitchFamily="1" charset="0"/>
              <a:ea typeface="Times New Roman" pitchFamily="1" charset="0"/>
              <a:cs typeface="Times New Roman" pitchFamily="1" charset="0"/>
            </a:rPr>
            <a:t>.</a:t>
          </a:r>
        </a:p>
        <a:p>
          <a:pPr marL="71755" marR="36195" algn="l" defTabSz="360045" rtl="0">
            <a:defRPr sz="1000"/>
          </a:pPr>
          <a:r>
            <a:rPr lang="de-de" sz="1300" b="1" i="0" u="none" strike="noStrike" kern="100" baseline="0">
              <a:solidFill>
                <a:srgbClr val="000000"/>
              </a:solidFill>
              <a:latin typeface="Times New Roman" pitchFamily="1" charset="0"/>
              <a:ea typeface="Times New Roman" pitchFamily="1" charset="0"/>
              <a:cs typeface="Times New Roman" pitchFamily="1" charset="0"/>
            </a:rPr>
            <a:t>Mit einer extremen Übersterblichkeit von 57 % der 80+ Jährigen im Dez. 2020 erweisen sich Maskenpflicht und die besonderen so genannten sozialen Schutzmaßnahmen als ein Tötungsprogramm zur Beseitigung alter Menschen. Ländern ohne oder milden Maßnahmen haben keine oder eine weit geringere Übersterblichkeit.</a:t>
          </a:r>
        </a:p>
        <a:p>
          <a:pPr marL="71755" marR="36195" algn="l" defTabSz="360045" rtl="0">
            <a:defRPr sz="1000"/>
          </a:pPr>
          <a:r>
            <a:rPr lang="de-de" sz="400" b="0" i="0" u="none" strike="noStrike" kern="100" baseline="0">
              <a:solidFill>
                <a:srgbClr val="000000"/>
              </a:solidFill>
              <a:latin typeface="Times New Roman" pitchFamily="1" charset="0"/>
              <a:ea typeface="Times New Roman" pitchFamily="1" charset="0"/>
              <a:cs typeface="Times New Roman" pitchFamily="1" charset="0"/>
            </a:rPr>
            <a:t>.</a:t>
          </a:r>
        </a:p>
        <a:p>
          <a:pPr marL="71755" marR="36195" algn="l" defTabSz="360045" rtl="0">
            <a:defRPr sz="1000"/>
          </a:pPr>
          <a:r>
            <a:rPr lang="de-de" sz="1300" b="0" i="0" u="none" strike="noStrike" kern="100" baseline="0">
              <a:solidFill>
                <a:srgbClr val="000000"/>
              </a:solidFill>
              <a:latin typeface="Times New Roman" pitchFamily="1" charset="0"/>
              <a:ea typeface="Times New Roman" pitchFamily="1" charset="0"/>
              <a:cs typeface="Times New Roman" pitchFamily="1" charset="0"/>
            </a:rPr>
            <a:t>Die höchste Übersterblichkeit eines Monats vor Corona war der Monat März 2018  mit 37,5 %. Im Jahr 2020 hatten wir von Mai bis Oktober eine Untersterblichkeit. Von Januar bis April eine übliche erhöhte Sterblichkeit. Erst im Dezember hatten wir mit 40% eine extreme Übersterblichkeit.  </a:t>
          </a:r>
          <a:r>
            <a:rPr lang="de-de" sz="1300" b="1" i="0" u="none" strike="noStrike" kern="100" baseline="0">
              <a:solidFill>
                <a:srgbClr val="000000"/>
              </a:solidFill>
              <a:latin typeface="Times New Roman" pitchFamily="1" charset="0"/>
              <a:ea typeface="Times New Roman" pitchFamily="1" charset="0"/>
              <a:cs typeface="Times New Roman" pitchFamily="1" charset="0"/>
            </a:rPr>
            <a:t>57% Übersterblichkeit</a:t>
          </a:r>
          <a:r>
            <a:rPr lang="de-de" sz="1300" b="0" i="0" u="none" strike="noStrike" kern="100" baseline="0">
              <a:solidFill>
                <a:srgbClr val="000000"/>
              </a:solidFill>
              <a:latin typeface="Times New Roman" pitchFamily="1" charset="0"/>
              <a:ea typeface="Times New Roman" pitchFamily="1" charset="0"/>
              <a:cs typeface="Times New Roman" pitchFamily="1" charset="0"/>
            </a:rPr>
            <a:t> im Dezember 2020 bei den 80+Jährigen beweisen, die Schutzmaßnahmen, welche die Alten schützen sollten, haben die Alten massiv getötet. Bei den unter 65 Jährigen gab es keine Übersterblichkeit. </a:t>
          </a:r>
        </a:p>
        <a:p>
          <a:pPr marL="71755" marR="36195" algn="l" defTabSz="360045" rtl="0">
            <a:defRPr sz="1000"/>
          </a:pPr>
          <a:r>
            <a:rPr lang="de-de" sz="400" b="0" i="0" u="none" strike="noStrike" kern="100" baseline="0">
              <a:solidFill>
                <a:srgbClr val="000000"/>
              </a:solidFill>
              <a:latin typeface="Times New Roman" pitchFamily="1" charset="0"/>
              <a:ea typeface="Times New Roman" pitchFamily="1" charset="0"/>
              <a:cs typeface="Times New Roman" pitchFamily="1" charset="0"/>
            </a:rPr>
            <a:t>.</a:t>
          </a:r>
        </a:p>
        <a:p>
          <a:pPr marL="71755" marR="36195" algn="l" defTabSz="360045" rtl="0">
            <a:defRPr sz="1000"/>
          </a:pPr>
          <a:r>
            <a:rPr lang="de-de" sz="1300" b="0" i="0" u="none" strike="noStrike" kern="100" baseline="0">
              <a:solidFill>
                <a:srgbClr val="000000"/>
              </a:solidFill>
              <a:latin typeface="Times New Roman" pitchFamily="1" charset="0"/>
              <a:ea typeface="Times New Roman" pitchFamily="1" charset="0"/>
              <a:cs typeface="Times New Roman" pitchFamily="1" charset="0"/>
            </a:rPr>
            <a:t>Auch im Jahr 2021 gab es bei den jüngeren den unter 50 Jährigen keine Übersterblichkeit. Erst zum Jahresende als auch jüngere geimpft wurden, stiegen bei diesen die Todesfälle an. </a:t>
          </a:r>
          <a:r>
            <a:rPr lang="de-de" sz="400" b="0" i="0" u="none" strike="noStrike" kern="100" baseline="0">
              <a:solidFill>
                <a:srgbClr val="000000"/>
              </a:solidFill>
              <a:latin typeface="Times New Roman" pitchFamily="1" charset="0"/>
              <a:ea typeface="Times New Roman" pitchFamily="1" charset="0"/>
              <a:cs typeface="Times New Roman" pitchFamily="1" charset="0"/>
            </a:rPr>
            <a:t>.</a:t>
          </a:r>
        </a:p>
        <a:p>
          <a:pPr marL="71755" marR="36195" algn="l" defTabSz="360045" rtl="0">
            <a:defRPr sz="1000"/>
          </a:pPr>
          <a:r>
            <a:rPr lang="de-de" sz="400" b="0" i="0" u="none" strike="noStrike" kern="100" baseline="0">
              <a:solidFill>
                <a:srgbClr val="000000"/>
              </a:solidFill>
              <a:latin typeface="Times New Roman" pitchFamily="1" charset="0"/>
              <a:ea typeface="Times New Roman" pitchFamily="1" charset="0"/>
              <a:cs typeface="Times New Roman" pitchFamily="1" charset="0"/>
            </a:rPr>
            <a:t>.</a:t>
          </a:r>
          <a:r>
            <a:rPr lang="de-de" sz="1300" b="0" i="0" u="none" strike="noStrike" kern="100" baseline="0">
              <a:solidFill>
                <a:srgbClr val="000000"/>
              </a:solidFill>
              <a:latin typeface="Times New Roman" pitchFamily="1" charset="0"/>
              <a:ea typeface="Times New Roman" pitchFamily="1" charset="0"/>
              <a:cs typeface="Times New Roman" pitchFamily="1" charset="0"/>
            </a:rPr>
            <a:t>Im Jahr 2021 hat sich diese gewaltige Übersterblichkeit auf Grund der Massenimpfung, der Maskenpflicht und sozialen Einschränkungen auf 5 Monate mit über 10% Übersterblichkeit bein den 80+Jährigen nochmals erhöht. </a:t>
          </a:r>
        </a:p>
        <a:p>
          <a:pPr marL="71755" marR="36195" algn="l" defTabSz="360045" rtl="0">
            <a:defRPr sz="1000"/>
          </a:pPr>
          <a:r>
            <a:rPr lang="de-de" sz="400" b="0" i="0" u="none" strike="noStrike" kern="100" baseline="0">
              <a:solidFill>
                <a:srgbClr val="000000"/>
              </a:solidFill>
              <a:latin typeface="Times New Roman" pitchFamily="1" charset="0"/>
              <a:ea typeface="Times New Roman" pitchFamily="1" charset="0"/>
              <a:cs typeface="Times New Roman" pitchFamily="1" charset="0"/>
            </a:rPr>
            <a:t>.</a:t>
          </a:r>
        </a:p>
        <a:p>
          <a:pPr marL="71755" marR="36195" algn="l" defTabSz="360045" rtl="0">
            <a:defRPr sz="1000"/>
          </a:pPr>
        </a:p>
      </xdr:txBody>
    </xdr:sp>
    <xdr:clientData/>
  </xdr:twoCellAnchor>
  <xdr:twoCellAnchor>
    <xdr:from>
      <xdr:col>0</xdr:col>
      <xdr:colOff>635</xdr:colOff>
      <xdr:row>79</xdr:row>
      <xdr:rowOff>7620</xdr:rowOff>
    </xdr:from>
    <xdr:to>
      <xdr:col>14</xdr:col>
      <xdr:colOff>469265</xdr:colOff>
      <xdr:row>95</xdr:row>
      <xdr:rowOff>177800</xdr:rowOff>
    </xdr:to>
    <xdr:sp macro="">
      <xdr:nvSpPr>
        <xdr:cNvPr id="3" name="Textbox2"/>
        <xdr:cNvSpPr txBox="1">
          <a:extLst>
            <a:ext uri="smNativeData">
              <pm:smNativeData xmlns:pm="smNativeData" val="SMDATA_14_19KAYxMAAAAlAAAAEgAAAI8BAAAAkAAAAEgAAACQAAAASAAAAAAAAAAAAAAAAAAAAAEAAABQAAAAAAAAAAAA4D8AAAAAAADgPwAAAAAAAOA/AAAAAAAA4D8AAAAAAADgPwAAAAAAAOA/AAAAAAAA4D8AAAAAAADgPwAAAAAAAOA/AAAAAAAA4D8CAAAAjAAAAAEAAAAAAAAA////AAAAAAAAAAAAAAAAAAAAAAAAAAAAAAAAAAAAAAAAAAAAZAAAAAEAAABAAAAAAAAAAAAAAAAAAAAAAAAAAAAAAAAAAAAAAAAAAAAAAAAAAAAAAAAAAAAAAAAAAAAAAAAAAAAAAAAAAAAAAAAAAAAAAAAAAAAAAAAAAAAAAAAAAAAAFAAAADwAAAAB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HR5cGU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E8AAAAAAAAAJwACAF8AAAAOAAAAiwPhAwEAAACkYgAA5CcAAMwUAAAAAAAAMAAAABQAAAAAAAAAAAD//wAAAQAAAP//AAABAA=="/>
            </a:ext>
          </a:extLst>
        </xdr:cNvSpPr>
      </xdr:nvSpPr>
      <xdr:spPr>
        <a:xfrm>
          <a:off x="635" y="16035020"/>
          <a:ext cx="6484620" cy="3380740"/>
        </a:xfrm>
        <a:prstGeom prst="rect">
          <a:avLst/>
        </a:prstGeom>
        <a:solidFill>
          <a:srgbClr val="FFFFFF"/>
        </a:solidFill>
        <a:ln w="12700" cap="flat">
          <a:solidFill>
            <a:srgbClr val="000000"/>
          </a:solidFill>
          <a:prstDash val="solid"/>
          <a:headEnd type="none" w="med" len="med"/>
          <a:tailEnd type="none" w="med" len="med"/>
        </a:ln>
        <a:effectLst/>
      </xdr:spPr>
      <xdr:txBody>
        <a:bodyPr spcFirstLastPara="1" vertOverflow="clip" horzOverflow="clip" wrap="square" anchor="t" upright="1"/>
        <a:lstStyle/>
        <a:p>
          <a:pPr marL="71755" marR="36195" algn="l" defTabSz="360045" rtl="0">
            <a:defRPr sz="1000"/>
          </a:pPr>
          <a:r>
            <a:rPr lang="de-de" sz="400" b="0" i="0" u="none" strike="noStrike" kern="100" baseline="0">
              <a:solidFill>
                <a:srgbClr val="000000"/>
              </a:solidFill>
              <a:latin typeface="Times New Roman" pitchFamily="1" charset="0"/>
              <a:ea typeface="Times New Roman" pitchFamily="1" charset="0"/>
              <a:cs typeface="Times New Roman" pitchFamily="1" charset="0"/>
            </a:rPr>
            <a:t>.</a:t>
          </a:r>
        </a:p>
        <a:p>
          <a:pPr marL="71755" marR="36195" algn="l" defTabSz="360045" rtl="0">
            <a:defRPr sz="1000"/>
          </a:pPr>
          <a:r>
            <a:rPr lang="de-de" sz="1400" b="0" i="0" u="none" strike="noStrike" kern="100" baseline="0">
              <a:solidFill>
                <a:srgbClr val="000000"/>
              </a:solidFill>
              <a:latin typeface="Times New Roman" pitchFamily="1" charset="0"/>
              <a:ea typeface="Times New Roman" pitchFamily="1" charset="0"/>
              <a:cs typeface="Times New Roman" pitchFamily="1" charset="0"/>
            </a:rPr>
            <a:t>In Schweden hatten wir vor Corona übliche Schwankungen und im Jahr 2018 wie in Deutschland eine erhöhte Sterblichkeit in den Monaten Januar bis März. Auffällig ist: im Jahr 2020 hat Schweden eine extreme Übersterblichkeit im März, April und Mai. Dr. Köhnlein hat berichtet, zu dieser Zeit hat die WHO Studien durchführen lassen,welche in unseren Nachbarländern tausende Menschen getötet haben. Untersucht doch, ob da nicht auch in Schweden zu dieser Zeit solche tödlichen Studien durchgeführt wurden. </a:t>
          </a:r>
        </a:p>
        <a:p>
          <a:pPr algn="l" defTabSz="360045" rtl="0">
            <a:defRPr sz="1000"/>
          </a:pPr>
          <a:r>
            <a:rPr lang="de-de" sz="1000" b="0" i="0" u="none" strike="noStrike" kern="100" baseline="0">
              <a:solidFill>
                <a:srgbClr val="000000"/>
              </a:solidFill>
              <a:latin typeface="Times New Roman" pitchFamily="1" charset="0"/>
              <a:ea typeface="Arial" pitchFamily="2" charset="0"/>
              <a:cs typeface="Arial" pitchFamily="2" charset="0"/>
            </a:rPr>
            <a:t> </a:t>
          </a:r>
          <a:r>
            <a:rPr lang="de-de" sz="1000" b="0" i="0" u="none" strike="noStrike" kern="100" baseline="0">
              <a:solidFill>
                <a:srgbClr val="0000FF"/>
              </a:solidFill>
              <a:latin typeface="Times New Roman" pitchFamily="1" charset="0"/>
              <a:ea typeface="Arial" pitchFamily="2" charset="0"/>
              <a:cs typeface="Arial" pitchFamily="2" charset="0"/>
            </a:rPr>
            <a:t>  </a:t>
          </a:r>
          <a:r>
            <a:rPr lang="de-de" sz="1400" b="1" i="0" u="sng" strike="noStrike" kern="100" baseline="0">
              <a:solidFill>
                <a:srgbClr val="0000FF"/>
              </a:solidFill>
              <a:latin typeface="Times New Roman" pitchFamily="1" charset="0"/>
              <a:ea typeface="Arial" pitchFamily="2" charset="0"/>
              <a:cs typeface="Arial" pitchFamily="2" charset="0"/>
            </a:rPr>
            <a:t>https://www.rposselt.de/Coro/KoehnKais1g.mp4</a:t>
          </a:r>
        </a:p>
        <a:p>
          <a:pPr marL="71755" marR="36195" algn="l" defTabSz="360045" rtl="0">
            <a:defRPr sz="1000"/>
          </a:pPr>
          <a:r>
            <a:rPr lang="de-de" sz="1400" b="0" i="0" u="none" strike="noStrike" kern="100" baseline="0">
              <a:solidFill>
                <a:srgbClr val="000000"/>
              </a:solidFill>
              <a:latin typeface="Times New Roman" pitchFamily="1" charset="0"/>
              <a:ea typeface="Times New Roman" pitchFamily="1" charset="0"/>
              <a:cs typeface="Times New Roman" pitchFamily="1" charset="0"/>
            </a:rPr>
            <a:t>Der angeblich gefährliche Weg der Schweden entpuppt sich als ein äußerst erfolgreicher. Die harten Maßnahmen in Deutschland erweisen sich als extrem tödlich.</a:t>
          </a:r>
        </a:p>
        <a:p>
          <a:pPr marL="71755" marR="36195" algn="l" defTabSz="360045" rtl="0">
            <a:defRPr sz="1000"/>
          </a:pPr>
          <a:r>
            <a:rPr lang="de-de" sz="1400" b="1" i="0" u="none" strike="noStrike" kern="100" baseline="0">
              <a:solidFill>
                <a:srgbClr val="000000"/>
              </a:solidFill>
              <a:latin typeface="Times New Roman" pitchFamily="1" charset="0"/>
              <a:ea typeface="Times New Roman" pitchFamily="1" charset="0"/>
              <a:cs typeface="Times New Roman" pitchFamily="1" charset="0"/>
            </a:rPr>
            <a:t>Schweden hat 2021 keine Übersterblichkeit  Deutschland eine extrem hohe</a:t>
          </a:r>
          <a:r>
            <a:rPr lang="de-de" sz="1400" b="0" i="0" u="none" strike="noStrike" kern="100" baseline="0">
              <a:solidFill>
                <a:srgbClr val="000000"/>
              </a:solidFill>
              <a:latin typeface="Times New Roman" pitchFamily="1" charset="0"/>
              <a:ea typeface="Times New Roman" pitchFamily="1" charset="0"/>
              <a:cs typeface="Times New Roman" pitchFamily="1" charset="0"/>
            </a:rPr>
            <a:t> mit </a:t>
          </a:r>
        </a:p>
        <a:p>
          <a:pPr marL="71755" marR="36195" algn="l" defTabSz="360045" rtl="0">
            <a:defRPr sz="1000"/>
          </a:pPr>
          <a:r>
            <a:rPr lang="de-de" sz="1400" b="0" i="0" u="none" strike="noStrike" kern="100" baseline="0">
              <a:solidFill>
                <a:srgbClr val="000000"/>
              </a:solidFill>
              <a:latin typeface="Times New Roman" pitchFamily="1" charset="0"/>
              <a:ea typeface="Times New Roman" pitchFamily="1" charset="0"/>
              <a:cs typeface="Times New Roman" pitchFamily="1" charset="0"/>
            </a:rPr>
            <a:t>4 mal soviel zusätzlichen Toten, wie bei der schweren Grippewelle 2018. </a:t>
          </a:r>
        </a:p>
        <a:p>
          <a:pPr marL="71755" marR="36195" algn="l" defTabSz="360045" rtl="0">
            <a:defRPr sz="1000"/>
          </a:pPr>
          <a:r>
            <a:rPr lang="de-de" sz="600" b="0" i="0" u="none" strike="noStrike" kern="100" baseline="0">
              <a:solidFill>
                <a:srgbClr val="000000"/>
              </a:solidFill>
              <a:latin typeface="Times New Roman" pitchFamily="1" charset="0"/>
              <a:ea typeface="Times New Roman" pitchFamily="1" charset="0"/>
              <a:cs typeface="Times New Roman" pitchFamily="1" charset="0"/>
            </a:rPr>
            <a:t>.</a:t>
          </a:r>
        </a:p>
        <a:p>
          <a:pPr marL="71755" marR="36195" algn="l" defTabSz="360045" rtl="0">
            <a:defRPr sz="1000"/>
          </a:pPr>
          <a:r>
            <a:rPr lang="de-de" sz="400" b="0" i="0" u="none" strike="noStrike" kern="100" baseline="0">
              <a:solidFill>
                <a:srgbClr val="000000"/>
              </a:solidFill>
              <a:latin typeface="Times New Roman" pitchFamily="1" charset="0"/>
              <a:ea typeface="Times New Roman" pitchFamily="1" charset="0"/>
              <a:cs typeface="Times New Roman" pitchFamily="1" charset="0"/>
            </a:rPr>
            <a:t>.</a:t>
          </a:r>
          <a:r>
            <a:rPr lang="de-de" sz="1400" b="0" i="0" u="none" strike="noStrike" kern="100" baseline="0">
              <a:solidFill>
                <a:srgbClr val="000000"/>
              </a:solidFill>
              <a:latin typeface="Times New Roman" pitchFamily="1" charset="0"/>
              <a:ea typeface="Times New Roman" pitchFamily="1" charset="0"/>
              <a:cs typeface="Times New Roman" pitchFamily="1" charset="0"/>
            </a:rPr>
            <a:t>Tom Buhrow und Gefolgsleute vom Staatsfunk und Fernsehen glaubt ihr wirklich, wir  sind alle so leichtgläubig, dass wir nicht erkennen dass Masken-, Test-, G-pflicht, Ausgangs-, Besuchsbeschränkungen, Abstandsregeln, Schutzanzüge und Impfungen, wegen einem normalen, saisonalen Virus, uns Bürger nicht schützen, sondern töten!</a:t>
          </a:r>
        </a:p>
        <a:p>
          <a:pPr marL="71755" marR="36195" algn="l" defTabSz="360045" rtl="0">
            <a:defRPr sz="1000"/>
          </a:pPr>
        </a:p>
        <a:p>
          <a:pPr algn="l" defTabSz="360045" rtl="0">
            <a:defRPr sz="1000"/>
          </a:pPr>
        </a:p>
        <a:p>
          <a:pPr algn="l" defTabSz="360045" rtl="0">
            <a:defRPr sz="1000"/>
          </a:pPr>
        </a:p>
        <a:p>
          <a:pPr algn="l" defTabSz="360045" rtl="0">
            <a:defRPr sz="1000"/>
          </a:pPr>
        </a:p>
        <a:p>
          <a:pPr algn="l" defTabSz="360045" rtl="0">
            <a:defRPr sz="1000"/>
          </a:pPr>
        </a:p>
        <a:p>
          <a:pPr algn="l" defTabSz="360045" rtl="0">
            <a:defRPr sz="1000"/>
          </a:pPr>
        </a:p>
        <a:p>
          <a:pPr algn="l" defTabSz="360045" rtl="0">
            <a:defRPr sz="1000"/>
          </a:pPr>
        </a:p>
        <a:p>
          <a:pPr algn="l" defTabSz="360045" rtl="0">
            <a:defRPr sz="1000"/>
          </a:pPr>
        </a:p>
        <a:p>
          <a:pPr algn="l" defTabSz="360045" rtl="0">
            <a:defRPr sz="1000"/>
          </a:pPr>
        </a:p>
        <a:p>
          <a:pPr algn="l" defTabSz="360045" rtl="0">
            <a:defRPr sz="1000"/>
          </a:pPr>
        </a:p>
        <a:p>
          <a:pPr algn="l" defTabSz="360045" rtl="0">
            <a:defRPr sz="1000"/>
          </a:pPr>
        </a:p>
      </xdr:txBody>
    </xdr:sp>
    <xdr:clientData/>
  </xdr:twoCellAnchor>
  <xdr:twoCellAnchor>
    <xdr:from>
      <xdr:col>0</xdr:col>
      <xdr:colOff>0</xdr:colOff>
      <xdr:row>115</xdr:row>
      <xdr:rowOff>0</xdr:rowOff>
    </xdr:from>
    <xdr:to>
      <xdr:col>14</xdr:col>
      <xdr:colOff>468630</xdr:colOff>
      <xdr:row>137</xdr:row>
      <xdr:rowOff>266065</xdr:rowOff>
    </xdr:to>
    <xdr:sp macro="">
      <xdr:nvSpPr>
        <xdr:cNvPr id="2" name="Textbox3"/>
        <xdr:cNvSpPr txBox="1">
          <a:extLst>
            <a:ext uri="smNativeData">
              <pm:smNativeData xmlns:pm="smNativeData" val="SMDATA_14_19KAYxMAAAAlAAAAEgAAAI8BAAAAkAAAAEgAAACQAAAASAAAAAAAAAAAAAAAAAAAAAEAAABQAAAAAAAAAAAA4D8AAAAAAADgPwAAAAAAAOA/AAAAAAAA4D8AAAAAAADgPwAAAAAAAOA/AAAAAAAA4D8AAAAAAADgPwAAAAAAAOA/AAAAAAAA4D8CAAAAjAAAAAEAAAAAAAAA////AAAAAAAAAAAAAAAAAAAAAAAAAAAAAAAAAAAAAAAAAAAAZAAAAAEAAABAAAAAAAAAAAAAAAAAAAAAAAAAAAAAAAAAAAAAAAAAAAAAAAAAAAAAAAAAAAAAAAAAAAAAAAAAAAAAAAAAAAAAAAAAAAAAAAAAAAAAAAAAAAAAAAAAAAAAFAAAADwAAAAB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HMAAAAAAAAAAAAAAIkAAAAOAAAAsQPgAwAAAACSjwAA5CcAAMscAAAAAAAAMAAAABQAAAAAAAAAAAD//wAAAQAAAP//AAABAA=="/>
            </a:ext>
          </a:extLst>
        </xdr:cNvSpPr>
      </xdr:nvSpPr>
      <xdr:spPr>
        <a:xfrm>
          <a:off x="0" y="23338790"/>
          <a:ext cx="6484620" cy="4680585"/>
        </a:xfrm>
        <a:prstGeom prst="rect">
          <a:avLst/>
        </a:prstGeom>
        <a:solidFill>
          <a:srgbClr val="FFFFFF"/>
        </a:solidFill>
        <a:ln w="12700" cap="flat">
          <a:solidFill>
            <a:srgbClr val="000000"/>
          </a:solidFill>
          <a:prstDash val="solid"/>
          <a:headEnd type="none" w="med" len="med"/>
          <a:tailEnd type="none" w="med" len="med"/>
        </a:ln>
        <a:effectLst/>
      </xdr:spPr>
      <xdr:txBody>
        <a:bodyPr spcFirstLastPara="1" vertOverflow="clip" horzOverflow="clip" wrap="square" anchor="t" upright="1"/>
        <a:lstStyle/>
        <a:p>
          <a:pPr marL="71755" marR="36195" algn="l" defTabSz="360045" rtl="0">
            <a:defRPr sz="1000"/>
          </a:pPr>
          <a:r>
            <a:rPr lang="de-de" sz="1300" b="0" i="0" u="none" strike="noStrike" kern="100" baseline="0">
              <a:solidFill>
                <a:srgbClr val="000000"/>
              </a:solidFill>
              <a:latin typeface="Times New Roman" pitchFamily="1" charset="0"/>
              <a:ea typeface="Times New Roman" pitchFamily="1" charset="0"/>
              <a:cs typeface="Times New Roman" pitchFamily="1" charset="0"/>
            </a:rPr>
            <a:t>Dieser direkte Vergleich mit Schweden zeigt: Schweden hat im Jahr 2021 nahezu keine Übersterblichkeit. Deutschland eine extrem hohe. Die milderen auf Eigenverantwortung basierenden Maßnahmen sind eindeutig erfolgreicher. Die Schweden waren kritischer und haben die Impfungen wegen erkannter Nebenwirkungen öfters gestoppt. Vermutlich haben sie deshalb weniger gefährliche Impfdosen bekommen. Es ist bekannt, dass Impfchargen unterschiedlich gefährlich waren.               </a:t>
          </a:r>
          <a:r>
            <a:rPr lang="de-de" sz="1300" b="1" i="0" u="sng" strike="noStrike" kern="100" baseline="0">
              <a:solidFill>
                <a:srgbClr val="0000FF"/>
              </a:solidFill>
              <a:latin typeface="Times New Roman" pitchFamily="1" charset="0"/>
              <a:ea typeface="Times New Roman" pitchFamily="1" charset="0"/>
              <a:cs typeface="Times New Roman" pitchFamily="1" charset="0"/>
            </a:rPr>
            <a:t>https://www.rposselt.de/Coro/Video/Weber03.mp4</a:t>
          </a:r>
        </a:p>
        <a:p>
          <a:pPr marL="71755" marR="36195" algn="l" defTabSz="360045" rtl="0">
            <a:defRPr sz="1000"/>
          </a:pPr>
          <a:r>
            <a:rPr lang="de-de" sz="400" b="0" i="0" u="none" strike="noStrike" kern="100" baseline="0">
              <a:solidFill>
                <a:srgbClr val="000000"/>
              </a:solidFill>
              <a:latin typeface="Times New Roman" pitchFamily="1" charset="0"/>
              <a:ea typeface="Times New Roman" pitchFamily="1" charset="0"/>
              <a:cs typeface="Times New Roman" pitchFamily="1" charset="0"/>
            </a:rPr>
            <a:t>.</a:t>
          </a:r>
          <a:r>
            <a:rPr lang="de-de" sz="1300" b="0" i="0" u="none" strike="noStrike" kern="100" baseline="0">
              <a:solidFill>
                <a:srgbClr val="000000"/>
              </a:solidFill>
              <a:latin typeface="Times New Roman" pitchFamily="1" charset="0"/>
              <a:ea typeface="Times New Roman" pitchFamily="1" charset="0"/>
              <a:cs typeface="Times New Roman" pitchFamily="1" charset="0"/>
            </a:rPr>
            <a:t>Die Medien werden von Big-Pharma beherrscht. Um erfolgreich zu sein braucht Big-Pharma kranke und keine gesunden Menschen. Unsere Politiker haben ihr logisches Denkvermögen abgeschaltet und machen das, was die Medien ihnen vorsagen. Mit den Empfehlungen von Dr. Fauci wurden bereits bei HIV die Menschen mit AZT  vorzeitig ins Jenseits befördert. Der Erfinder des PCR-Testes Karry Mullis sagte, Dr. Fauci missbraucht seinen Test. Wegen der massiven Werbekampagnen haben die HIV-Positiven um diese Medikamente gebettelt. Die wenigsten hörten auf die Kritiker und ließen sich brav töten. Günther Jauch hat bei Aids-Galas Gelder für HIV-Positive gesammelt. Zur gleichen Zeit war in alternativen Medien zu hören: Ich habe überlebt, alle meine Freunde, welche diese Medikamente nicht absetzten sind tot. </a:t>
          </a:r>
        </a:p>
        <a:p>
          <a:pPr marL="71755" marR="36195" algn="l" defTabSz="360045" rtl="0">
            <a:defRPr sz="1000"/>
          </a:pPr>
          <a:r>
            <a:rPr lang="de-de" sz="400" b="0" i="0" u="none" strike="noStrike" kern="100" baseline="0">
              <a:solidFill>
                <a:srgbClr val="000000"/>
              </a:solidFill>
              <a:latin typeface="Times New Roman" pitchFamily="1" charset="0"/>
              <a:ea typeface="Times New Roman" pitchFamily="1" charset="0"/>
              <a:cs typeface="Times New Roman" pitchFamily="1" charset="0"/>
            </a:rPr>
            <a:t>.</a:t>
          </a:r>
        </a:p>
        <a:p>
          <a:pPr marL="71755" marR="36195" algn="l" defTabSz="360045" rtl="0">
            <a:defRPr sz="1000"/>
          </a:pPr>
          <a:r>
            <a:rPr lang="de-de" sz="1300" b="0" i="0" u="none" strike="noStrike" kern="100" baseline="0">
              <a:solidFill>
                <a:srgbClr val="000000"/>
              </a:solidFill>
              <a:latin typeface="Times New Roman" pitchFamily="1" charset="0"/>
              <a:ea typeface="Times New Roman" pitchFamily="1" charset="0"/>
              <a:cs typeface="Times New Roman" pitchFamily="1" charset="0"/>
            </a:rPr>
            <a:t>Dr. Köhnlein und Dr. Wodarg haben bereits zu Beginn der Plandemie berichtet: falsch dosierte Medikamente und falsche Therapien bringen die Menschen um. Dr. Bhakdi hat auf die Gefahr der Thrombosen hingewiesen, bevor Sie eingetreten waren. Doch unsere Regierung hört nicht auf diese weltweit anerkannten Experten, sondern Sie hört auf die Scharlatane Dr. Wieler und Dr. Drosten. Bereits bei der Schweinegrippe verursachten die Empfehlungen von Dr. Drosten und dem RKI schwere gesundheitliche Schäden und Todesfälle. Wegen dieser massiven Lügenpropaganda von Staatfunk- und Fernsehen riskieren nun Eltern den Tod ihrer Kinder. </a:t>
          </a:r>
        </a:p>
        <a:p>
          <a:pPr marL="71755" marR="36195" algn="l" defTabSz="360045" rtl="0">
            <a:defRPr sz="1000"/>
          </a:pPr>
          <a:r>
            <a:rPr lang="de-de" sz="1300" b="1" i="0" u="none" strike="noStrike" kern="100" baseline="0">
              <a:solidFill>
                <a:srgbClr val="000000"/>
              </a:solidFill>
              <a:latin typeface="Times New Roman" pitchFamily="1" charset="0"/>
              <a:ea typeface="Times New Roman" pitchFamily="1" charset="0"/>
              <a:cs typeface="Times New Roman" pitchFamily="1" charset="0"/>
            </a:rPr>
            <a:t>Länder ohne Lockdown:</a:t>
          </a:r>
          <a:r>
            <a:rPr lang="de-de" sz="1300" b="0" i="0" u="none" strike="noStrike" kern="100" baseline="0">
              <a:solidFill>
                <a:srgbClr val="000000"/>
              </a:solidFill>
              <a:latin typeface="Times New Roman" pitchFamily="1" charset="0"/>
              <a:ea typeface="Times New Roman" pitchFamily="1" charset="0"/>
              <a:cs typeface="Times New Roman" pitchFamily="1" charset="0"/>
            </a:rPr>
            <a:t>   </a:t>
          </a:r>
          <a:r>
            <a:rPr lang="de-de" sz="1300" b="1" i="0" u="sng" strike="noStrike" kern="100" baseline="0">
              <a:solidFill>
                <a:srgbClr val="0000FF"/>
              </a:solidFill>
              <a:latin typeface="Times New Roman" pitchFamily="1" charset="0"/>
              <a:ea typeface="Times New Roman" pitchFamily="1" charset="0"/>
              <a:cs typeface="Times New Roman" pitchFamily="1" charset="0"/>
            </a:rPr>
            <a:t> https://www.rposselt.de/Coro/Video/KritikerBegin.mp4</a:t>
          </a:r>
          <a:r>
            <a:rPr lang="de-de" sz="1300" b="0" i="0" u="none" strike="noStrike" kern="100" baseline="0">
              <a:solidFill>
                <a:srgbClr val="000000"/>
              </a:solidFill>
              <a:latin typeface="Times New Roman" pitchFamily="1" charset="0"/>
              <a:ea typeface="Times New Roman" pitchFamily="1" charset="0"/>
              <a:cs typeface="Times New Roman" pitchFamily="1" charset="0"/>
            </a:rPr>
            <a:t> </a:t>
          </a: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a:p>
          <a:pPr marL="71755" marR="36195" algn="l" defTabSz="360045" rtl="0">
            <a:defRPr sz="1000"/>
          </a:p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85"/>
  <sheetViews>
    <sheetView view="normal" workbookViewId="0">
      <selection activeCell="A1" sqref="A1"/>
    </sheetView>
  </sheetViews>
  <sheetFormatPr baseColWidth="9" defaultColWidth="10.000000" defaultRowHeight="21.50"/>
  <cols>
    <col min="1" max="1" width="10.990991" customWidth="1" style="192"/>
    <col min="2" max="16384" width="15.045045" customWidth="1" style="192"/>
  </cols>
  <sheetData>
    <row r="1" spans="2:2">
      <c r="B1" s="195"/>
    </row>
    <row r="2" spans="2:2">
      <c r="B2" s="195"/>
    </row>
    <row r="3" spans="2:2">
      <c r="B3" s="195"/>
    </row>
    <row r="4" spans="2:2">
      <c r="B4" s="195"/>
    </row>
    <row r="5" spans="2:2">
      <c r="B5" s="195"/>
    </row>
    <row r="6" spans="2:2">
      <c r="B6" s="195"/>
    </row>
    <row r="7" spans="2:2">
      <c r="B7" s="195"/>
    </row>
    <row r="8" spans="2:2">
      <c r="B8" s="195"/>
    </row>
    <row r="9" spans="2:2">
      <c r="B9" s="195"/>
    </row>
    <row r="10" spans="2:2">
      <c r="B10" s="195"/>
    </row>
    <row r="11" spans="2:2">
      <c r="B11" s="195"/>
    </row>
    <row r="12" spans="2:2">
      <c r="B12" s="195"/>
    </row>
    <row r="13" spans="2:2">
      <c r="B13" s="195"/>
    </row>
    <row r="14" spans="2:2">
      <c r="B14" s="195"/>
    </row>
    <row r="15" spans="2:2">
      <c r="B15" s="195"/>
    </row>
    <row r="16" spans="2:2">
      <c r="B16" s="195"/>
    </row>
    <row r="17" spans="2:2">
      <c r="B17" s="195"/>
    </row>
    <row r="18" spans="2:2">
      <c r="B18" s="195"/>
    </row>
    <row r="19" spans="2:2">
      <c r="B19" s="195"/>
    </row>
    <row r="20" spans="2:2">
      <c r="B20" s="195"/>
    </row>
    <row r="21" spans="2:2">
      <c r="B21" s="195"/>
    </row>
    <row r="22" spans="2:2">
      <c r="B22" s="195"/>
    </row>
    <row r="23" spans="2:2">
      <c r="B23" s="195"/>
    </row>
    <row r="24" spans="2:2">
      <c r="B24" s="195"/>
    </row>
    <row r="25" spans="2:2">
      <c r="B25" s="195"/>
    </row>
    <row r="26" spans="2:2">
      <c r="B26" s="195"/>
    </row>
    <row r="27" spans="2:2">
      <c r="B27" s="195"/>
    </row>
    <row r="28" spans="2:2">
      <c r="B28" s="195"/>
    </row>
    <row r="29" spans="2:2">
      <c r="B29" s="195"/>
    </row>
    <row r="30" spans="2:2">
      <c r="B30" s="195"/>
    </row>
    <row r="31" spans="2:2">
      <c r="B31" s="195"/>
    </row>
    <row r="32" spans="2:2">
      <c r="B32" s="195"/>
    </row>
    <row r="33" spans="2:2">
      <c r="B33" s="195"/>
    </row>
    <row r="34" spans="2:2">
      <c r="B34" s="209" t="s">
        <v>0</v>
      </c>
    </row>
    <row r="35" spans="1:2">
      <c r="A35"/>
      <c r="B35" s="192" t="s">
        <v>1</v>
      </c>
    </row>
    <row r="36" spans="2:2">
      <c r="B36" s="195"/>
    </row>
    <row r="37" spans="1:16">
      <c r="A37" s="193"/>
      <c r="B37" s="194" t="s">
        <v>2</v>
      </c>
      <c r="C37" s="195" t="s">
        <v>3</v>
      </c>
      <c r="D37" s="195" t="s">
        <v>4</v>
      </c>
      <c r="E37" s="195" t="s">
        <v>5</v>
      </c>
      <c r="F37" s="195" t="s">
        <v>6</v>
      </c>
      <c r="G37"/>
      <c r="H37"/>
      <c r="I37"/>
      <c r="J37"/>
      <c r="K37"/>
      <c r="L37"/>
      <c r="M37"/>
      <c r="N37"/>
      <c r="O37"/>
      <c r="P37"/>
    </row>
    <row r="38" spans="1:16">
      <c r="A38" s="198" t="n">
        <v>2021</v>
      </c>
      <c r="B38" s="199" t="s">
        <v>7</v>
      </c>
      <c r="C38" s="200" t="n">
        <v>106572</v>
      </c>
      <c r="D38" s="200" t="n">
        <v>82087</v>
      </c>
      <c r="E38" s="200" t="n">
        <v>81785</v>
      </c>
      <c r="F38" s="200" t="n">
        <v>81688</v>
      </c>
      <c r="G38"/>
      <c r="H38"/>
      <c r="I38"/>
      <c r="J38"/>
      <c r="K38"/>
      <c r="L38"/>
      <c r="M38"/>
      <c r="N38"/>
      <c r="O38"/>
      <c r="P38"/>
    </row>
    <row r="39" spans="1:16">
      <c r="A39" s="201" t="n">
        <v>2020</v>
      </c>
      <c r="B39" s="202" t="s">
        <v>7</v>
      </c>
      <c r="C39" s="203" t="n">
        <v>84980</v>
      </c>
      <c r="D39" s="203" t="n">
        <v>80030</v>
      </c>
      <c r="E39" s="203" t="n">
        <v>87396</v>
      </c>
      <c r="F39" s="203" t="n">
        <v>83830</v>
      </c>
      <c r="G39"/>
      <c r="H39"/>
      <c r="I39"/>
      <c r="J39"/>
      <c r="K39"/>
      <c r="L39"/>
      <c r="M39"/>
      <c r="N39"/>
      <c r="O39"/>
      <c r="P39"/>
    </row>
    <row r="40" spans="1:16">
      <c r="A40" s="198" t="n">
        <v>2019</v>
      </c>
      <c r="B40" s="204" t="s">
        <v>7</v>
      </c>
      <c r="C40" s="200" t="n">
        <v>85105</v>
      </c>
      <c r="D40" s="200" t="n">
        <v>81009</v>
      </c>
      <c r="E40" s="200" t="n">
        <v>86739</v>
      </c>
      <c r="F40" s="200" t="n">
        <v>77410</v>
      </c>
      <c r="G40"/>
      <c r="H40"/>
      <c r="I40"/>
      <c r="J40"/>
      <c r="K40"/>
      <c r="L40"/>
      <c r="M40"/>
      <c r="N40"/>
      <c r="O40"/>
      <c r="P40"/>
    </row>
    <row r="41" spans="1:16">
      <c r="A41" s="205" t="n">
        <v>2018</v>
      </c>
      <c r="B41" s="202" t="s">
        <v>7</v>
      </c>
      <c r="C41" s="203" t="n">
        <v>84973</v>
      </c>
      <c r="D41" s="203" t="n">
        <v>85799</v>
      </c>
      <c r="E41" s="203" t="n">
        <v>107104</v>
      </c>
      <c r="F41" s="203" t="n">
        <v>79539</v>
      </c>
      <c r="G41"/>
      <c r="H41"/>
      <c r="I41"/>
      <c r="J41"/>
      <c r="K41"/>
      <c r="L41"/>
      <c r="M41"/>
      <c r="N41"/>
      <c r="O41"/>
      <c r="P41"/>
    </row>
    <row r="42" spans="1:16">
      <c r="A42" s="198" t="n">
        <v>2017</v>
      </c>
      <c r="B42" s="204" t="s">
        <v>7</v>
      </c>
      <c r="C42" s="200" t="n">
        <v>96033</v>
      </c>
      <c r="D42" s="200" t="n">
        <v>90649</v>
      </c>
      <c r="E42" s="200" t="n">
        <v>82934</v>
      </c>
      <c r="F42" s="200" t="n">
        <v>73204</v>
      </c>
      <c r="G42"/>
      <c r="H42"/>
      <c r="I42"/>
      <c r="J42"/>
      <c r="K42"/>
      <c r="L42"/>
      <c r="M42"/>
      <c r="N42"/>
      <c r="O42"/>
      <c r="P42"/>
    </row>
    <row r="43" spans="1:16">
      <c r="A43" s="205" t="n">
        <v>2016</v>
      </c>
      <c r="B43" s="202" t="s">
        <v>7</v>
      </c>
      <c r="C43" s="203" t="n">
        <v>81742</v>
      </c>
      <c r="D43" s="203" t="n">
        <v>76619</v>
      </c>
      <c r="E43" s="203" t="n">
        <v>83668</v>
      </c>
      <c r="F43" s="203" t="n">
        <v>75315</v>
      </c>
      <c r="G43"/>
      <c r="H43"/>
      <c r="I43"/>
      <c r="J43"/>
      <c r="K43"/>
      <c r="L43"/>
      <c r="M43"/>
      <c r="N43"/>
      <c r="O43"/>
      <c r="P43"/>
    </row>
    <row r="44" spans="1:16">
      <c r="A44" s="197"/>
      <c r="B44" s="197"/>
      <c r="C44" s="197"/>
      <c r="D44" s="197"/>
      <c r="E44" s="197"/>
      <c r="F44"/>
      <c r="G44"/>
      <c r="H44"/>
      <c r="I44"/>
      <c r="J44"/>
      <c r="K44"/>
      <c r="L44"/>
      <c r="M44"/>
      <c r="N44"/>
      <c r="O44"/>
      <c r="P44"/>
    </row>
    <row r="45" spans="1:6">
      <c r="A45"/>
      <c r="B45" s="195" t="s">
        <v>8</v>
      </c>
      <c r="C45" s="195" t="s">
        <v>9</v>
      </c>
      <c r="D45" s="195" t="s">
        <v>10</v>
      </c>
      <c r="E45" s="195" t="s">
        <v>11</v>
      </c>
      <c r="F45" s="195" t="s">
        <v>12</v>
      </c>
    </row>
    <row r="46" spans="1:6">
      <c r="A46" s="198" t="n">
        <v>2021</v>
      </c>
      <c r="B46" s="200" t="n">
        <v>80799</v>
      </c>
      <c r="C46" s="200" t="n">
        <v>76705</v>
      </c>
      <c r="D46" s="200" t="n">
        <v>76559</v>
      </c>
      <c r="E46" s="200" t="n">
        <v>76278</v>
      </c>
      <c r="F46" s="200" t="n">
        <v>77675</v>
      </c>
    </row>
    <row r="47" spans="1:6">
      <c r="A47" s="201" t="n">
        <v>2020</v>
      </c>
      <c r="B47" s="203" t="n">
        <v>75835</v>
      </c>
      <c r="C47" s="203" t="n">
        <v>72159</v>
      </c>
      <c r="D47" s="203" t="n">
        <v>73795</v>
      </c>
      <c r="E47" s="203" t="n">
        <v>78742</v>
      </c>
      <c r="F47" s="203" t="n">
        <v>74243</v>
      </c>
    </row>
    <row r="48" spans="1:6">
      <c r="A48" s="198" t="n">
        <v>2019</v>
      </c>
      <c r="B48" s="200" t="n">
        <v>75669</v>
      </c>
      <c r="C48" s="200" t="n">
        <v>73483</v>
      </c>
      <c r="D48" s="200" t="n">
        <v>76926</v>
      </c>
      <c r="E48" s="200" t="n">
        <v>73444</v>
      </c>
      <c r="F48" s="200" t="n">
        <v>71022</v>
      </c>
    </row>
    <row r="49" spans="1:6">
      <c r="A49" s="205" t="n">
        <v>2018</v>
      </c>
      <c r="B49" s="203" t="n">
        <v>74648</v>
      </c>
      <c r="C49" s="203" t="n">
        <v>69328</v>
      </c>
      <c r="D49" s="203" t="n">
        <v>75605</v>
      </c>
      <c r="E49" s="203" t="n">
        <v>78370</v>
      </c>
      <c r="F49" s="203" t="n">
        <v>69708</v>
      </c>
    </row>
    <row r="50" spans="1:6">
      <c r="A50" s="198" t="n">
        <v>2017</v>
      </c>
      <c r="B50" s="200" t="n">
        <v>75683</v>
      </c>
      <c r="C50" s="200" t="n">
        <v>69644</v>
      </c>
      <c r="D50" s="200" t="n">
        <v>71411</v>
      </c>
      <c r="E50" s="200" t="n">
        <v>71488</v>
      </c>
      <c r="F50" s="200" t="n">
        <v>69391</v>
      </c>
    </row>
    <row r="51" spans="1:6">
      <c r="A51" s="205" t="n">
        <v>2016</v>
      </c>
      <c r="B51" s="203" t="n">
        <v>74525</v>
      </c>
      <c r="C51" s="203" t="n">
        <v>69186</v>
      </c>
      <c r="D51" s="203" t="n">
        <v>72122</v>
      </c>
      <c r="E51" s="203" t="n">
        <v>71295</v>
      </c>
      <c r="F51" s="203" t="n">
        <v>69037</v>
      </c>
    </row>
    <row r="52" spans="1:5">
      <c r="A52" s="197"/>
      <c r="B52" s="197"/>
      <c r="C52" s="197"/>
      <c r="D52" s="197"/>
      <c r="E52" s="197"/>
    </row>
    <row r="53" spans="1:6">
      <c r="A53"/>
      <c r="B53" s="195" t="s">
        <v>13</v>
      </c>
      <c r="C53" s="195" t="s">
        <v>14</v>
      </c>
      <c r="D53" s="195" t="s">
        <v>15</v>
      </c>
      <c r="E53" s="196" t="s">
        <v>16</v>
      </c>
      <c r="F53" s="243" t="s">
        <v>17</v>
      </c>
    </row>
    <row r="54" spans="1:6">
      <c r="A54" s="198" t="n">
        <v>2021</v>
      </c>
      <c r="B54" s="200" t="n">
        <v>84621</v>
      </c>
      <c r="C54" s="200" t="n">
        <v>93094</v>
      </c>
      <c r="D54" s="200" t="n">
        <v>101946</v>
      </c>
      <c r="E54" s="200" t="n">
        <v>1019809</v>
      </c>
      <c r="F54" s="197">
        <f>E54-E$61</f>
        <v>85420</v>
      </c>
    </row>
    <row r="55" spans="1:6">
      <c r="A55" s="201" t="n">
        <v>2020</v>
      </c>
      <c r="B55" s="203" t="n">
        <v>79781</v>
      </c>
      <c r="C55" s="203" t="n">
        <v>85989</v>
      </c>
      <c r="D55" s="203" t="n">
        <v>108792</v>
      </c>
      <c r="E55" s="203" t="n">
        <v>985572</v>
      </c>
      <c r="F55" s="203">
        <f>E55-E$61</f>
        <v>51183</v>
      </c>
    </row>
    <row r="56" spans="1:6">
      <c r="A56" s="198" t="n">
        <v>2019</v>
      </c>
      <c r="B56" s="200" t="n">
        <v>77006</v>
      </c>
      <c r="C56" s="200" t="n">
        <v>78378</v>
      </c>
      <c r="D56" s="200" t="n">
        <v>83329</v>
      </c>
      <c r="E56" s="200" t="n">
        <v>939520</v>
      </c>
      <c r="F56" s="197">
        <f>E56-E$61</f>
        <v>5131</v>
      </c>
    </row>
    <row r="57" spans="1:6">
      <c r="A57" s="205" t="n">
        <v>2018</v>
      </c>
      <c r="B57" s="203" t="n">
        <v>74039</v>
      </c>
      <c r="C57" s="203" t="n">
        <v>74762</v>
      </c>
      <c r="D57" s="203" t="n">
        <v>80999</v>
      </c>
      <c r="E57" s="203" t="n">
        <v>954874</v>
      </c>
      <c r="F57" s="203">
        <f>E57-E$61</f>
        <v>20485</v>
      </c>
    </row>
    <row r="58" spans="1:6">
      <c r="A58" s="198" t="n">
        <v>2017</v>
      </c>
      <c r="B58" s="200" t="n">
        <v>75229</v>
      </c>
      <c r="C58" s="200" t="n">
        <v>74987</v>
      </c>
      <c r="D58" s="200" t="n">
        <v>81610</v>
      </c>
      <c r="E58" s="200" t="n">
        <v>932263</v>
      </c>
      <c r="F58" s="197">
        <f>E58-E$61</f>
        <v>-2126</v>
      </c>
    </row>
    <row r="59" spans="1:6">
      <c r="A59" s="205" t="n">
        <v>2016</v>
      </c>
      <c r="B59" s="203" t="n">
        <v>76001</v>
      </c>
      <c r="C59" s="203" t="n">
        <v>77050</v>
      </c>
      <c r="D59" s="203" t="n">
        <v>84339</v>
      </c>
      <c r="E59" s="203" t="n">
        <v>910899</v>
      </c>
      <c r="F59" s="203">
        <f>E59-E$61</f>
        <v>-23490</v>
      </c>
    </row>
    <row r="60" spans="1:6">
      <c r="A60" s="197"/>
      <c r="B60" s="197" t="s">
        <v>18</v>
      </c>
      <c r="C60" s="197"/>
      <c r="D60" s="197"/>
      <c r="E60" s="197">
        <f>SUM(E56:E59)</f>
        <v>3737556</v>
      </c>
      <c r="F60" s="197"/>
    </row>
    <row r="61" spans="1:6">
      <c r="A61" s="197"/>
      <c r="B61" s="197" t="s">
        <v>19</v>
      </c>
      <c r="C61"/>
      <c r="D61" s="197"/>
      <c r="E61" s="197">
        <f>E60/4</f>
        <v>934389</v>
      </c>
      <c r="F61" s="197"/>
    </row>
    <row r="62" spans="1:6">
      <c r="A62" s="197"/>
      <c r="B62" s="197"/>
      <c r="C62"/>
      <c r="D62" s="197"/>
      <c r="E62" s="197"/>
      <c r="F62" s="197"/>
    </row>
    <row r="63" spans="1:1">
      <c r="A63" s="197" t="s">
        <v>20</v>
      </c>
    </row>
    <row r="64" spans="1:1">
      <c r="A64" s="192" t="s">
        <v>21</v>
      </c>
    </row>
    <row r="66" spans="2:2">
      <c r="B66" s="192" t="s">
        <v>22</v>
      </c>
    </row>
    <row r="76" spans="2:3">
      <c r="B76"/>
      <c r="C76" s="209" t="s">
        <v>23</v>
      </c>
    </row>
    <row r="77" spans="2:2">
      <c r="B77" s="192" t="s">
        <v>1</v>
      </c>
    </row>
    <row r="79" spans="1:4">
      <c r="A79"/>
      <c r="B79" s="192" t="s">
        <v>24</v>
      </c>
      <c r="C79"/>
      <c r="D79"/>
    </row>
    <row r="80" spans="1:4">
      <c r="A80" s="206" t="n">
        <v>2021</v>
      </c>
      <c r="B80" s="207" t="s">
        <v>25</v>
      </c>
      <c r="C80"/>
      <c r="D80" s="208" t="n">
        <v>91958</v>
      </c>
    </row>
    <row r="81" spans="1:4">
      <c r="A81" s="206" t="n">
        <v>2020</v>
      </c>
      <c r="B81" s="207" t="s">
        <v>25</v>
      </c>
      <c r="C81"/>
      <c r="D81" s="208" t="n">
        <v>98124</v>
      </c>
    </row>
    <row r="82" spans="1:4">
      <c r="A82" s="206" t="n">
        <v>2019</v>
      </c>
      <c r="B82" s="207" t="s">
        <v>25</v>
      </c>
      <c r="C82"/>
      <c r="D82" s="208" t="n">
        <v>88766</v>
      </c>
    </row>
    <row r="83" spans="1:4">
      <c r="A83" s="206" t="n">
        <v>2018</v>
      </c>
      <c r="B83" s="207" t="s">
        <v>25</v>
      </c>
      <c r="C83"/>
      <c r="D83" s="208" t="n">
        <v>92185</v>
      </c>
    </row>
    <row r="84" spans="1:4">
      <c r="A84" s="206" t="n">
        <v>2017</v>
      </c>
      <c r="B84" s="207" t="s">
        <v>25</v>
      </c>
      <c r="C84"/>
      <c r="D84" s="208" t="n">
        <v>91972</v>
      </c>
    </row>
    <row r="85" spans="1:4">
      <c r="A85" s="206" t="n">
        <v>2016</v>
      </c>
      <c r="B85" s="207" t="s">
        <v>25</v>
      </c>
      <c r="C85"/>
      <c r="D85" s="208" t="n">
        <v>90982</v>
      </c>
    </row>
  </sheetData>
  <conditionalFormatting sqref="A80:B85">
    <cfRule type="expression" dxfId="0" priority="1">
      <formula>IF(OR(B2818="31 december",B2818="Samtliga döda",B2818="Okänd dödsdag "),TRUE,FALSE)</formula>
    </cfRule>
  </conditionalFormatting>
  <conditionalFormatting sqref="D80:D85">
    <cfRule type="cellIs" dxfId="1" priority="2" stopIfTrue="1" operator="lessThan">
      <formula>0</formula>
    </cfRule>
  </conditionalFormatting>
  <printOptions>
    <extLst>
      <ext uri="smNativeData">
        <pm:pageFlags xmlns:pm="smNativeData" id="1669386967" printRowHead="0" printColHead="0" printHeadLine="0" printFootLine="0" autoHeightHeader="0" autoHeightFooter="0" fitToPageBoth="0"/>
      </ext>
    </extLst>
  </printOptions>
  <pageMargins left="0.787500" right="0.590278" top="0.787500" bottom="0.787500" header="0.393750" footer="0.393750"/>
  <pageSetup paperSize="9" fitToWidth="0" fitToHeight="1" pageOrder="overThenDown"/>
  <headerFooter>
    <extLst>
      <ext uri="smNativeData">
        <pm:header xmlns:pm="smNativeData" id="1669386967" l="56" r="56" t="56" b="56" borderId="0" fillId="0" vertical="0"/>
        <pm:footer xmlns:pm="smNativeData" id="1669386967" l="56" r="56" t="56" b="56" borderId="0" fillId="0" vertical="2"/>
        <pm:paperBin xmlns:pm="smNativeData" id="1669386967" Id="0" type="0" value="0"/>
        <pm:paperBin xmlns:pm="smNativeData" id="1669386967" Id="1" type="0" value="0"/>
      </ext>
    </extLst>
  </headerFooter>
  <drawing r:id="rId1"/>
  <extLst>
    <ext uri="smNativeData">
      <pm:sheetPrefs xmlns:pm="smNativeData" day="1669386967" outlineProtect="1" showHorizontalRuler="1" showVerticalRuler="1" showAltShade="0" noPrint="1">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F130"/>
  <sheetViews>
    <sheetView view="normal" zoomScale="90" workbookViewId="0">
      <selection activeCell="G88" sqref="G88"/>
    </sheetView>
  </sheetViews>
  <sheetFormatPr baseColWidth="9" defaultColWidth="10.000000" defaultRowHeight="15.80"/>
  <cols>
    <col min="1" max="8" width="15.207207" customWidth="1" style="1"/>
    <col min="9" max="10" width="12.234234" customWidth="1" style="1"/>
    <col min="11" max="16384" width="10.000000" style="1"/>
  </cols>
  <sheetData>
    <row r="1" spans="1:1">
      <c r="A1" s="165" t="s">
        <v>26</v>
      </c>
    </row>
    <row r="2" spans="1:2">
      <c r="A2" s="165"/>
      <c r="B2" s="192" t="s">
        <v>27</v>
      </c>
    </row>
    <row r="3" spans="1:1" s="210" customFormat="1" ht="8.90">
      <c r="A3" s="211"/>
    </row>
    <row r="4" spans="1:5" s="192" customFormat="1" ht="21.50">
      <c r="A4" s="221"/>
      <c r="B4" s="212" t="s">
        <v>28</v>
      </c>
      <c r="C4" s="213" t="s">
        <v>29</v>
      </c>
      <c r="D4" s="244" t="s">
        <v>30</v>
      </c>
      <c r="E4" s="245" t="s">
        <v>30</v>
      </c>
    </row>
    <row r="5" spans="1:5" s="192" customFormat="1" ht="21.50">
      <c r="A5" s="221"/>
      <c r="B5" s="214"/>
      <c r="C5" s="215" t="s">
        <v>31</v>
      </c>
      <c r="D5" s="215" t="s">
        <v>32</v>
      </c>
      <c r="E5" s="216" t="s">
        <v>32</v>
      </c>
    </row>
    <row r="6" spans="1:5" s="192" customFormat="1" ht="21.50">
      <c r="A6" s="222" t="s">
        <v>33</v>
      </c>
      <c r="B6" s="223" t="n">
        <v>1021430</v>
      </c>
      <c r="C6" s="217" t="n">
        <v>91958</v>
      </c>
      <c r="D6" s="217">
        <f>C6-C$13</f>
        <v>981.75</v>
      </c>
      <c r="E6" s="223">
        <f>B6-B$13</f>
        <v>87041</v>
      </c>
    </row>
    <row r="7" spans="1:5" s="192" customFormat="1" ht="21.50">
      <c r="A7" s="224" t="s">
        <v>34</v>
      </c>
      <c r="B7" s="225" t="n">
        <v>985572</v>
      </c>
      <c r="C7" s="218" t="n">
        <v>98124</v>
      </c>
      <c r="D7" s="218">
        <f>C7-C$13</f>
        <v>7147.75</v>
      </c>
      <c r="E7" s="225">
        <f>B7-B$13</f>
        <v>51183</v>
      </c>
    </row>
    <row r="8" spans="1:5" s="192" customFormat="1" ht="21.50">
      <c r="A8" s="222" t="s">
        <v>35</v>
      </c>
      <c r="B8" s="226" t="n">
        <v>939520</v>
      </c>
      <c r="C8" s="217" t="n">
        <v>88766</v>
      </c>
      <c r="D8" s="217">
        <f>C8-C$13</f>
        <v>-2210.25</v>
      </c>
      <c r="E8" s="226">
        <f>B8-B$13</f>
        <v>5131</v>
      </c>
    </row>
    <row r="9" spans="1:5" s="192" customFormat="1" ht="21.50">
      <c r="A9" s="224" t="s">
        <v>36</v>
      </c>
      <c r="B9" s="225" t="n">
        <v>954874</v>
      </c>
      <c r="C9" s="218" t="n">
        <v>92185</v>
      </c>
      <c r="D9" s="218">
        <f>C9-C$13</f>
        <v>1208.75</v>
      </c>
      <c r="E9" s="225">
        <f>B9-B$13</f>
        <v>20485</v>
      </c>
    </row>
    <row r="10" spans="1:5" s="192" customFormat="1" ht="21.50">
      <c r="A10" s="222" t="s">
        <v>37</v>
      </c>
      <c r="B10" s="226" t="n">
        <v>932263</v>
      </c>
      <c r="C10" s="217" t="n">
        <v>91972</v>
      </c>
      <c r="D10" s="217">
        <f>C10-C$13</f>
        <v>995.75</v>
      </c>
      <c r="E10" s="226">
        <f>B10-B$13</f>
        <v>-2126</v>
      </c>
    </row>
    <row r="11" spans="1:5" s="192" customFormat="1" ht="21.50">
      <c r="A11" s="230" t="s">
        <v>38</v>
      </c>
      <c r="B11" s="231" t="n">
        <v>910899</v>
      </c>
      <c r="C11" s="232" t="n">
        <v>90982</v>
      </c>
      <c r="D11" s="232">
        <f>C11-C$13</f>
        <v>5.75</v>
      </c>
      <c r="E11" s="231">
        <f>B11-B$13</f>
        <v>-23490</v>
      </c>
    </row>
    <row r="12" spans="1:4" s="192" customFormat="1" ht="21.50">
      <c r="A12" s="219" t="s">
        <v>39</v>
      </c>
      <c r="B12" s="220">
        <f>SUM(B8:B11)</f>
        <v>3737556</v>
      </c>
      <c r="C12" s="217">
        <f>SUM(C8:C11)</f>
        <v>363905</v>
      </c>
      <c r="D12" s="197"/>
    </row>
    <row r="13" spans="1:4" s="192" customFormat="1" ht="21.50">
      <c r="A13" s="227" t="s">
        <v>40</v>
      </c>
      <c r="B13" s="228">
        <f>B12/4</f>
        <v>934389</v>
      </c>
      <c r="C13" s="229">
        <f>C12/4</f>
        <v>90976.25</v>
      </c>
      <c r="D13"/>
    </row>
    <row r="14" spans="1:4" s="192" customFormat="1" ht="21.50">
      <c r="A14"/>
      <c r="B14"/>
      <c r="C14"/>
      <c r="D14"/>
    </row>
    <row r="15" spans="1:4" s="192" customFormat="1" ht="21.50">
      <c r="A15"/>
      <c r="B15"/>
      <c r="C15"/>
      <c r="D15"/>
    </row>
    <row r="16" spans="1:4" s="192" customFormat="1" ht="21.50">
      <c r="A16"/>
      <c r="B16"/>
      <c r="C16"/>
      <c r="D16"/>
    </row>
    <row r="17" spans="1:4" s="192" customFormat="1" ht="21.50">
      <c r="A17"/>
      <c r="B17"/>
      <c r="C17"/>
      <c r="D17"/>
    </row>
    <row r="18" spans="1:4" s="192" customFormat="1" ht="21.50">
      <c r="A18"/>
      <c r="B18"/>
      <c r="C18"/>
      <c r="D18"/>
    </row>
    <row r="19" spans="1:4" s="192" customFormat="1" ht="21.50">
      <c r="A19"/>
      <c r="B19"/>
      <c r="C19"/>
      <c r="D19"/>
    </row>
    <row r="20" spans="1:4" s="192" customFormat="1" ht="21.50">
      <c r="A20"/>
      <c r="B20"/>
      <c r="C20"/>
      <c r="D20"/>
    </row>
    <row r="21" spans="1:4" s="192" customFormat="1" ht="21.50">
      <c r="A21"/>
      <c r="B21"/>
      <c r="C21"/>
      <c r="D21"/>
    </row>
    <row r="22" spans="1:4" s="192" customFormat="1" ht="21.50">
      <c r="A22"/>
      <c r="B22"/>
      <c r="C22"/>
      <c r="D22"/>
    </row>
    <row r="23" spans="1:4" s="192" customFormat="1" ht="21.50">
      <c r="A23"/>
      <c r="B23"/>
      <c r="C23"/>
      <c r="D23"/>
    </row>
    <row r="24" spans="1:4" s="192" customFormat="1" ht="21.50">
      <c r="A24"/>
      <c r="B24"/>
      <c r="C24"/>
      <c r="D24"/>
    </row>
    <row r="25" spans="1:4" s="192" customFormat="1" ht="21.50">
      <c r="A25"/>
      <c r="B25"/>
      <c r="C25"/>
      <c r="D25"/>
    </row>
    <row r="26" spans="1:4" s="192" customFormat="1" ht="21.50">
      <c r="A26"/>
      <c r="B26"/>
      <c r="C26"/>
      <c r="D26"/>
    </row>
    <row r="27" spans="1:4" s="192" customFormat="1" ht="21.50">
      <c r="A27"/>
      <c r="B27"/>
      <c r="C27"/>
      <c r="D27"/>
    </row>
    <row r="28" spans="1:4" s="192" customFormat="1" ht="21.50">
      <c r="A28"/>
      <c r="B28"/>
      <c r="C28"/>
      <c r="D28"/>
    </row>
    <row r="29" spans="1:4" s="192" customFormat="1" ht="21.50">
      <c r="A29"/>
      <c r="B29"/>
      <c r="C29"/>
      <c r="D29"/>
    </row>
    <row r="30" spans="1:4" s="192" customFormat="1" ht="21.50">
      <c r="A30"/>
      <c r="B30"/>
      <c r="C30"/>
      <c r="D30"/>
    </row>
    <row r="31" spans="1:4" s="192" customFormat="1" ht="21.50">
      <c r="A31"/>
      <c r="B31"/>
      <c r="C31"/>
      <c r="D31"/>
    </row>
    <row r="32" spans="1:4" s="192" customFormat="1" ht="21.50">
      <c r="A32"/>
      <c r="B32"/>
      <c r="C32"/>
      <c r="D32"/>
    </row>
    <row r="33" spans="1:4" s="192" customFormat="1" ht="21.50">
      <c r="A33"/>
      <c r="B33"/>
      <c r="C33"/>
      <c r="D33"/>
    </row>
    <row r="34" spans="1:4" s="192" customFormat="1" ht="21.50">
      <c r="A34"/>
      <c r="B34"/>
      <c r="C34"/>
      <c r="D34"/>
    </row>
    <row r="35" spans="1:4" s="192" customFormat="1" ht="21.50">
      <c r="A35"/>
      <c r="B35"/>
      <c r="C35"/>
      <c r="D35"/>
    </row>
    <row r="36" spans="1:4" s="192" customFormat="1" ht="21.50">
      <c r="A36"/>
      <c r="B36"/>
      <c r="C36"/>
      <c r="D36"/>
    </row>
    <row r="37" spans="1:4" s="192" customFormat="1" ht="21.50">
      <c r="A37"/>
      <c r="B37"/>
      <c r="C37"/>
      <c r="D37"/>
    </row>
    <row r="38" spans="1:4" s="192" customFormat="1" ht="21.50">
      <c r="A38"/>
      <c r="B38"/>
      <c r="C38"/>
      <c r="D38"/>
    </row>
    <row r="39" spans="1:4" s="192" customFormat="1" ht="21.50">
      <c r="A39"/>
      <c r="B39"/>
      <c r="C39"/>
      <c r="D39"/>
    </row>
    <row r="40" spans="1:4" s="192" customFormat="1" ht="21.50">
      <c r="A40"/>
      <c r="B40"/>
      <c r="C40"/>
      <c r="D40"/>
    </row>
    <row r="41" spans="1:4" s="192" customFormat="1" ht="21.50">
      <c r="A41"/>
      <c r="B41"/>
      <c r="C41"/>
      <c r="D41"/>
    </row>
    <row r="42" spans="1:4" s="192" customFormat="1" ht="21.50">
      <c r="A42"/>
      <c r="B42"/>
      <c r="C42"/>
      <c r="D42"/>
    </row>
    <row r="43" spans="1:4" s="192" customFormat="1" ht="21.50">
      <c r="A43"/>
      <c r="B43"/>
      <c r="C43"/>
      <c r="D43"/>
    </row>
    <row r="44" spans="1:4" s="192" customFormat="1" ht="21.50">
      <c r="A44"/>
      <c r="B44"/>
      <c r="C44"/>
      <c r="D44"/>
    </row>
    <row r="45" spans="1:4" s="192" customFormat="1" ht="21.50">
      <c r="A45"/>
      <c r="B45"/>
      <c r="C45"/>
      <c r="D45"/>
    </row>
    <row r="46" spans="1:4" s="192" customFormat="1" ht="21.50">
      <c r="A46"/>
      <c r="B46"/>
      <c r="C46"/>
      <c r="D46"/>
    </row>
    <row r="47" spans="1:4" s="192" customFormat="1" ht="21.50">
      <c r="A47"/>
      <c r="B47"/>
      <c r="C47"/>
      <c r="D47"/>
    </row>
    <row r="48" spans="1:4" s="192" customFormat="1" ht="21.50">
      <c r="A48"/>
      <c r="B48"/>
      <c r="C48"/>
      <c r="D48"/>
    </row>
    <row r="49" spans="1:4" s="192" customFormat="1" ht="21.50">
      <c r="A49"/>
      <c r="B49"/>
      <c r="C49"/>
      <c r="D49"/>
    </row>
    <row r="50" spans="1:4" s="192" customFormat="1" ht="21.50">
      <c r="A50"/>
      <c r="B50"/>
      <c r="C50"/>
      <c r="D50"/>
    </row>
    <row r="51" spans="1:4" s="192" customFormat="1" ht="21.50">
      <c r="A51"/>
      <c r="B51"/>
      <c r="C51"/>
      <c r="D51"/>
    </row>
    <row r="52" spans="1:4" s="192" customFormat="1" ht="21.50">
      <c r="A52"/>
      <c r="B52"/>
      <c r="C52"/>
      <c r="D52"/>
    </row>
    <row r="53" spans="1:4" s="192" customFormat="1" ht="21.50">
      <c r="A53"/>
      <c r="B53"/>
      <c r="C53"/>
      <c r="D53"/>
    </row>
    <row r="54" spans="1:4" s="192" customFormat="1" ht="21.50">
      <c r="A54"/>
      <c r="B54"/>
      <c r="C54"/>
      <c r="D54"/>
    </row>
    <row r="55" spans="1:4" s="192" customFormat="1" ht="21.50">
      <c r="A55"/>
      <c r="B55"/>
      <c r="C55"/>
      <c r="D55"/>
    </row>
    <row r="56" spans="1:4" s="192" customFormat="1" ht="21.50">
      <c r="A56"/>
      <c r="B56"/>
      <c r="C56"/>
      <c r="D56"/>
    </row>
    <row r="57" spans="1:4" s="192" customFormat="1" ht="21.50">
      <c r="A57"/>
      <c r="B57"/>
      <c r="C57"/>
      <c r="D57"/>
    </row>
    <row r="58" spans="1:4" s="192" customFormat="1" ht="21.50">
      <c r="A58"/>
      <c r="B58"/>
      <c r="C58"/>
      <c r="D58"/>
    </row>
    <row r="59" spans="1:4" s="192" customFormat="1" ht="21.50">
      <c r="A59"/>
      <c r="B59"/>
      <c r="C59"/>
      <c r="D59"/>
    </row>
    <row r="60" spans="1:4" s="192" customFormat="1" ht="21.50">
      <c r="A60"/>
      <c r="B60"/>
      <c r="C60"/>
      <c r="D60"/>
    </row>
    <row r="61" spans="1:4" s="192" customFormat="1" ht="21.50">
      <c r="A61"/>
      <c r="B61"/>
      <c r="C61"/>
      <c r="D61"/>
    </row>
    <row r="62" spans="1:4" s="192" customFormat="1" ht="21.50">
      <c r="A62"/>
      <c r="B62"/>
      <c r="C62"/>
      <c r="D62"/>
    </row>
    <row r="63" spans="1:4" s="192" customFormat="1" ht="21.50">
      <c r="A63"/>
      <c r="B63"/>
      <c r="C63"/>
      <c r="D63"/>
    </row>
    <row r="64" spans="1:4" s="192" customFormat="1" ht="21.50">
      <c r="A64"/>
      <c r="B64"/>
      <c r="C64"/>
      <c r="D64"/>
    </row>
    <row r="65" spans="1:4" s="192" customFormat="1" ht="21.50">
      <c r="A65"/>
      <c r="B65"/>
      <c r="C65"/>
      <c r="D65"/>
    </row>
    <row r="66" spans="1:4" s="192" customFormat="1" ht="21.50">
      <c r="A66"/>
      <c r="B66"/>
      <c r="C66"/>
      <c r="D66"/>
    </row>
    <row r="67" spans="1:4" s="192" customFormat="1" ht="21.50">
      <c r="A67"/>
      <c r="B67"/>
      <c r="C67"/>
      <c r="D67"/>
    </row>
    <row r="68" spans="1:4" s="192" customFormat="1" ht="21.50">
      <c r="A68"/>
      <c r="B68"/>
      <c r="C68"/>
      <c r="D68"/>
    </row>
    <row r="69" spans="1:4" s="192" customFormat="1" ht="21.50">
      <c r="A69"/>
      <c r="B69"/>
      <c r="C69"/>
      <c r="D69"/>
    </row>
    <row r="70" spans="1:4" s="192" customFormat="1" ht="21.50">
      <c r="A70"/>
      <c r="B70"/>
      <c r="C70"/>
      <c r="D70"/>
    </row>
    <row r="71" spans="1:4" s="192" customFormat="1" ht="21.50">
      <c r="A71"/>
      <c r="B71"/>
      <c r="C71"/>
      <c r="D71"/>
    </row>
    <row r="72" spans="1:4" s="192" customFormat="1" ht="21.50">
      <c r="A72"/>
      <c r="B72"/>
      <c r="C72"/>
      <c r="D72"/>
    </row>
    <row r="73" spans="1:4" s="192" customFormat="1" ht="21.50">
      <c r="A73"/>
      <c r="B73"/>
      <c r="C73"/>
      <c r="D73"/>
    </row>
    <row r="74" spans="1:4" s="192" customFormat="1" ht="21.50">
      <c r="A74"/>
      <c r="B74"/>
      <c r="C74"/>
      <c r="D74"/>
    </row>
    <row r="75" spans="1:4" s="192" customFormat="1" ht="21.50">
      <c r="A75"/>
      <c r="B75"/>
      <c r="C75"/>
      <c r="D75"/>
    </row>
    <row r="76" spans="1:4" s="192" customFormat="1" ht="21.50">
      <c r="A76"/>
      <c r="B76"/>
      <c r="C76"/>
      <c r="D76"/>
    </row>
    <row r="77" spans="1:4" s="192" customFormat="1" ht="21.50">
      <c r="A77"/>
      <c r="B77"/>
      <c r="C77"/>
      <c r="D77"/>
    </row>
    <row r="78" spans="1:4" s="192" customFormat="1" ht="21.50">
      <c r="A78"/>
      <c r="B78"/>
      <c r="C78"/>
      <c r="D78"/>
    </row>
    <row r="79" spans="1:6" s="192" customFormat="1" ht="21.50">
      <c r="A79"/>
      <c r="B79" s="169" t="s">
        <v>41</v>
      </c>
      <c r="C79" s="168" t="s">
        <v>42</v>
      </c>
      <c r="D79" s="169" t="s">
        <v>43</v>
      </c>
      <c r="E79" s="168" t="s">
        <v>43</v>
      </c>
      <c r="F79" s="168" t="s">
        <v>42</v>
      </c>
    </row>
    <row r="80" spans="1:6" s="192" customFormat="1" ht="21.50">
      <c r="A80"/>
      <c r="B80" s="172" t="s">
        <v>44</v>
      </c>
      <c r="C80" s="171" t="s">
        <v>44</v>
      </c>
      <c r="D80" s="172" t="s">
        <v>28</v>
      </c>
      <c r="E80" s="171" t="s">
        <v>45</v>
      </c>
      <c r="F80" s="168" t="s">
        <v>46</v>
      </c>
    </row>
    <row r="81" spans="1:6" s="192" customFormat="1" ht="21.50">
      <c r="A81" s="173" t="s">
        <v>33</v>
      </c>
      <c r="B81" s="185" t="n">
        <v>83.2000000000000028</v>
      </c>
      <c r="C81" s="186" t="n">
        <v>10.5999999999999996</v>
      </c>
      <c r="D81" s="233">
        <f>$B$81/B81</f>
        <v>1</v>
      </c>
      <c r="E81" s="234">
        <f>$B$81/C81</f>
        <v>7.84905660377358583</v>
      </c>
      <c r="F81" s="168" t="s">
        <v>45</v>
      </c>
    </row>
    <row r="82" spans="1:5" s="192" customFormat="1" ht="21.50">
      <c r="A82" s="176" t="s">
        <v>34</v>
      </c>
      <c r="B82" s="187" t="n">
        <v>83.2399999999999807</v>
      </c>
      <c r="C82" s="188" t="n">
        <v>10.3499999999999996</v>
      </c>
      <c r="D82" s="235">
        <f>$B$81/B82</f>
        <v>0.999519461797213005</v>
      </c>
      <c r="E82" s="236">
        <f>$B$81/C82</f>
        <v>8.03864734299516925</v>
      </c>
    </row>
    <row r="83" spans="1:6" s="192" customFormat="1" ht="21.50">
      <c r="A83" s="173" t="s">
        <v>35</v>
      </c>
      <c r="B83" s="185" t="n">
        <v>83.0900000000000034</v>
      </c>
      <c r="C83" s="189" t="n">
        <v>10.2799999999999994</v>
      </c>
      <c r="D83" s="233">
        <f>$B$81/B83</f>
        <v>1.00132386568780829</v>
      </c>
      <c r="E83" s="234">
        <f>$B$81/C83</f>
        <v>8.09338521400778355</v>
      </c>
      <c r="F83" s="169" t="s">
        <v>41</v>
      </c>
    </row>
    <row r="84" spans="1:6" s="192" customFormat="1" ht="21.50">
      <c r="A84" s="176" t="s">
        <v>36</v>
      </c>
      <c r="B84" s="187" t="n">
        <v>82.9099999999999824</v>
      </c>
      <c r="C84" s="188" t="n">
        <v>10.1799999999999997</v>
      </c>
      <c r="D84" s="235">
        <f>$B$81/B84</f>
        <v>1.00349776866481744</v>
      </c>
      <c r="E84" s="236">
        <f>$B$81/C84</f>
        <v>8.172888015717092</v>
      </c>
      <c r="F84" s="169" t="s">
        <v>46</v>
      </c>
    </row>
    <row r="85" spans="1:6" s="192" customFormat="1" ht="21.50">
      <c r="A85" s="173" t="s">
        <v>37</v>
      </c>
      <c r="B85" s="185" t="n">
        <v>82.6599999999999824</v>
      </c>
      <c r="C85" s="186" t="n">
        <v>10.0600000000000005</v>
      </c>
      <c r="D85" s="233">
        <f>$B$81/B85</f>
        <v>1.00653278490200826</v>
      </c>
      <c r="E85" s="234">
        <f>$B$81/C85</f>
        <v>8.27037773359840855</v>
      </c>
      <c r="F85" s="169" t="s">
        <v>28</v>
      </c>
    </row>
    <row r="86" spans="1:5" s="192" customFormat="1" ht="21.50">
      <c r="A86" s="180" t="s">
        <v>38</v>
      </c>
      <c r="B86" s="190" t="n">
        <v>82.3499999999999801</v>
      </c>
      <c r="C86" s="191" t="n">
        <v>9.92300000000000004</v>
      </c>
      <c r="D86" s="237">
        <f>$B$81/B86</f>
        <v>1.01032179720704329</v>
      </c>
      <c r="E86" s="238">
        <f>$B$81/C86</f>
        <v>8.38456112062884173</v>
      </c>
    </row>
    <row r="87" spans="1:6" s="192" customFormat="1" ht="21.50">
      <c r="A87"/>
      <c r="B87"/>
      <c r="C87"/>
      <c r="D87"/>
      <c r="F87" s="172" t="s">
        <v>47</v>
      </c>
    </row>
    <row r="88" spans="1:6" s="192" customFormat="1" ht="21.50">
      <c r="A88" s="166"/>
      <c r="B88" s="167" t="s">
        <v>28</v>
      </c>
      <c r="C88" s="168" t="s">
        <v>29</v>
      </c>
      <c r="D88" s="246" t="s">
        <v>30</v>
      </c>
      <c r="E88" s="247" t="s">
        <v>30</v>
      </c>
      <c r="F88" s="172" t="s">
        <v>48</v>
      </c>
    </row>
    <row r="89" spans="1:6" s="192" customFormat="1" ht="21.50">
      <c r="A89" s="166"/>
      <c r="B89" s="170"/>
      <c r="C89" s="171" t="s">
        <v>31</v>
      </c>
      <c r="D89" s="172" t="s">
        <v>32</v>
      </c>
      <c r="E89" s="171" t="s">
        <v>32</v>
      </c>
      <c r="F89" s="242" t="s">
        <v>49</v>
      </c>
    </row>
    <row r="90" spans="1:6" s="192" customFormat="1" ht="21.50">
      <c r="A90" s="173" t="s">
        <v>33</v>
      </c>
      <c r="B90" s="174">
        <f>B6</f>
        <v>1021430</v>
      </c>
      <c r="C90" s="175">
        <f>C6*E81</f>
        <v>721783.547169811791</v>
      </c>
      <c r="D90" s="174">
        <f>B90-B$97</f>
        <v>82021.9712369350018</v>
      </c>
      <c r="E90" s="175">
        <f>C90-C$97</f>
        <v>-27047.0614369530231</v>
      </c>
      <c r="F90"/>
    </row>
    <row r="91" spans="1:5" s="192" customFormat="1" ht="21.50">
      <c r="A91" s="176" t="s">
        <v>34</v>
      </c>
      <c r="B91" s="177">
        <f>B7*D82</f>
        <v>985098.395002402714</v>
      </c>
      <c r="C91" s="178">
        <f>C7*E82</f>
        <v>788784.231884057983</v>
      </c>
      <c r="D91" s="177">
        <f>B91-B$97</f>
        <v>45690.3662393379491</v>
      </c>
      <c r="E91" s="178">
        <f>C91-C$97</f>
        <v>39953.6232772929361</v>
      </c>
    </row>
    <row r="92" spans="1:5" s="192" customFormat="1" ht="21.50">
      <c r="A92" s="173" t="s">
        <v>35</v>
      </c>
      <c r="B92" s="179">
        <f>B8*D83</f>
        <v>940763.798291011364</v>
      </c>
      <c r="C92" s="175">
        <f>C8*E83</f>
        <v>718417.4319066155</v>
      </c>
      <c r="D92" s="179">
        <f>B92-B$97</f>
        <v>1355.76952794601675</v>
      </c>
      <c r="E92" s="175">
        <f>C92-C$97</f>
        <v>-30413.1767001490807</v>
      </c>
    </row>
    <row r="93" spans="1:5" s="192" customFormat="1" ht="21.50">
      <c r="A93" s="176" t="s">
        <v>36</v>
      </c>
      <c r="B93" s="177">
        <f>B9*D84</f>
        <v>958213.928356051445</v>
      </c>
      <c r="C93" s="178">
        <f>C9*E84</f>
        <v>753417.681728879921</v>
      </c>
      <c r="D93" s="177">
        <f>B93-B$97</f>
        <v>18805.8995929870289</v>
      </c>
      <c r="E93" s="178">
        <f>C93-C$97</f>
        <v>4587.07312211499084</v>
      </c>
    </row>
    <row r="94" spans="1:5" s="192" customFormat="1" ht="21.50">
      <c r="A94" s="173" t="s">
        <v>37</v>
      </c>
      <c r="B94" s="179">
        <f>B10*D85</f>
        <v>938353.273651102558</v>
      </c>
      <c r="C94" s="175">
        <f>C10*E85</f>
        <v>760643.180914512952</v>
      </c>
      <c r="D94" s="179">
        <f>B94-B$97</f>
        <v>-1054.75511196197476</v>
      </c>
      <c r="E94" s="175">
        <f>C94-C$97</f>
        <v>11812.5723077479051</v>
      </c>
    </row>
    <row r="95" spans="1:5" s="192" customFormat="1" ht="21.50">
      <c r="A95" s="180" t="s">
        <v>38</v>
      </c>
      <c r="B95" s="181">
        <f>B11*D86</f>
        <v>920301.114754095441</v>
      </c>
      <c r="C95" s="239">
        <f>C11*E86</f>
        <v>762844.139877053094</v>
      </c>
      <c r="D95" s="181">
        <f>B95-B$97</f>
        <v>-19106.9140089689754</v>
      </c>
      <c r="E95" s="239">
        <f>C95-C$97</f>
        <v>14013.531270287931</v>
      </c>
    </row>
    <row r="96" spans="1:4" s="192" customFormat="1" ht="21.50">
      <c r="A96" s="182" t="s">
        <v>39</v>
      </c>
      <c r="B96" s="183">
        <f>SUM(B92:B95)</f>
        <v>3757632.11505226046</v>
      </c>
      <c r="C96" s="175">
        <f>SUM(C92:C95)</f>
        <v>2995322.43442706112</v>
      </c>
      <c r="D96" s="240"/>
    </row>
    <row r="97" spans="1:5" s="192" customFormat="1" ht="21.50">
      <c r="A97" s="170" t="s">
        <v>40</v>
      </c>
      <c r="B97" s="184">
        <f>B96/4</f>
        <v>939408.028763064998</v>
      </c>
      <c r="C97" s="239">
        <f>C96/4</f>
        <v>748830.608606765047</v>
      </c>
      <c r="D97" s="241"/>
      <c r="E97" s="241"/>
    </row>
    <row r="98" spans="1:4" s="192" customFormat="1" ht="21.50">
      <c r="A98"/>
      <c r="B98"/>
      <c r="C98"/>
      <c r="D98"/>
    </row>
    <row r="99" spans="1:4" s="192" customFormat="1" ht="21.50">
      <c r="A99"/>
      <c r="B99"/>
      <c r="C99"/>
      <c r="D99"/>
    </row>
    <row r="100" spans="1:4" s="192" customFormat="1" ht="21.50">
      <c r="A100"/>
      <c r="B100"/>
      <c r="C100"/>
      <c r="D100"/>
    </row>
    <row r="101" spans="1:4" s="192" customFormat="1" ht="21.50">
      <c r="A101"/>
      <c r="B101"/>
      <c r="C101"/>
      <c r="D101"/>
    </row>
    <row r="102" spans="1:4" s="192" customFormat="1" ht="21.50">
      <c r="A102"/>
      <c r="B102"/>
      <c r="C102"/>
      <c r="D102"/>
    </row>
    <row r="103" spans="1:4" s="192" customFormat="1" ht="21.50">
      <c r="A103"/>
      <c r="B103"/>
      <c r="C103"/>
      <c r="D103"/>
    </row>
    <row r="104" spans="1:4" s="192" customFormat="1" ht="21.50">
      <c r="A104"/>
      <c r="B104"/>
      <c r="C104"/>
      <c r="D104"/>
    </row>
    <row r="105" spans="1:4" s="192" customFormat="1" ht="21.50">
      <c r="A105"/>
      <c r="B105"/>
      <c r="C105"/>
      <c r="D105"/>
    </row>
    <row r="106" spans="1:4" s="192" customFormat="1" ht="21.50">
      <c r="A106"/>
      <c r="B106"/>
      <c r="C106"/>
      <c r="D106"/>
    </row>
    <row r="107" spans="1:4" s="192" customFormat="1" ht="21.50">
      <c r="A107"/>
      <c r="B107"/>
      <c r="C107"/>
      <c r="D107"/>
    </row>
    <row r="130" spans="1:1">
      <c r="A130"/>
    </row>
  </sheetData>
  <printOptions>
    <extLst>
      <ext uri="smNativeData">
        <pm:pageFlags xmlns:pm="smNativeData" id="1669386967" printRowHead="0" printColHead="0" printHeadLine="0" printFootLine="0" autoHeightHeader="0" autoHeightFooter="0" fitToPageBoth="0"/>
      </ext>
    </extLst>
  </printOptions>
  <pageMargins left="0.787500" right="0.393750" top="0.393750" bottom="0.590278" header="0.000000" footer="0.000000"/>
  <pageSetup paperSize="9" fitToWidth="0" fitToHeight="1" pageOrder="overThenDown"/>
  <headerFooter>
    <extLst>
      <ext uri="smNativeData">
        <pm:header xmlns:pm="smNativeData" id="1669386967" l="56" r="56" t="56" b="56" borderId="0" fillId="0" vertical="0"/>
        <pm:footer xmlns:pm="smNativeData" id="1669386967" l="56" r="56" t="56" b="56" borderId="0" fillId="0" vertical="2"/>
        <pm:paperBin xmlns:pm="smNativeData" id="1669386967" Id="0" type="0" value="0"/>
        <pm:paperBin xmlns:pm="smNativeData" id="1669386967" Id="1" type="0" value="0"/>
      </ext>
    </extLst>
  </headerFooter>
  <drawing r:id="rId1"/>
  <extLst>
    <ext uri="smNativeData">
      <pm:sheetPrefs xmlns:pm="smNativeData" day="1669386967" outlineProtect="1" showHorizontalRuler="1" showVerticalRuler="1" showAltShade="0" noPrint="1">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P13"/>
  <sheetViews>
    <sheetView view="normal" workbookViewId="0">
      <selection activeCell="A1" sqref="A1"/>
    </sheetView>
  </sheetViews>
  <sheetFormatPr baseColWidth="9" defaultColWidth="10.000000" defaultRowHeight="15.80"/>
  <cols>
    <col min="1" max="1" width="6.216216" customWidth="1" style="75"/>
    <col min="2" max="2" width="4.918919" customWidth="1" style="75"/>
    <col min="3" max="3" width="9.027027" customWidth="1" style="75"/>
    <col min="4" max="4" width="8.486486" customWidth="1" style="75"/>
    <col min="5" max="5" width="8.810811" customWidth="1" style="75"/>
    <col min="6" max="13" width="8.486486" customWidth="1" style="75"/>
    <col min="14" max="14" width="9.027027" customWidth="1" style="75"/>
    <col min="15" max="15" width="10.648649" customWidth="1" style="75"/>
    <col min="16" max="16" width="8.918919" customWidth="1" style="75"/>
    <col min="17" max="16384" width="10.000000" style="75"/>
  </cols>
  <sheetData>
    <row r="1" spans="1:15">
      <c r="A1" s="157"/>
      <c r="B1" s="158"/>
      <c r="C1" s="155"/>
      <c r="D1" s="155"/>
      <c r="E1" s="155"/>
      <c r="F1" s="155"/>
      <c r="G1" s="155" t="s">
        <v>50</v>
      </c>
      <c r="H1" s="155"/>
      <c r="I1" s="155"/>
      <c r="J1" s="155"/>
      <c r="K1" s="155"/>
      <c r="L1" s="155"/>
      <c r="M1" s="155"/>
      <c r="N1" s="155"/>
      <c r="O1" s="156"/>
    </row>
    <row r="2" spans="1:16">
      <c r="A2" s="157"/>
      <c r="B2" s="158" t="s">
        <v>2</v>
      </c>
      <c r="C2" s="155" t="s">
        <v>3</v>
      </c>
      <c r="D2" s="155" t="s">
        <v>4</v>
      </c>
      <c r="E2" s="155" t="s">
        <v>5</v>
      </c>
      <c r="F2" s="155" t="s">
        <v>6</v>
      </c>
      <c r="G2" s="155" t="s">
        <v>8</v>
      </c>
      <c r="H2" s="155" t="s">
        <v>9</v>
      </c>
      <c r="I2" s="155" t="s">
        <v>10</v>
      </c>
      <c r="J2" s="155" t="s">
        <v>11</v>
      </c>
      <c r="K2" s="155" t="s">
        <v>12</v>
      </c>
      <c r="L2" s="155" t="s">
        <v>13</v>
      </c>
      <c r="M2" s="155" t="s">
        <v>14</v>
      </c>
      <c r="N2" s="155" t="s">
        <v>15</v>
      </c>
      <c r="O2" s="156" t="s">
        <v>16</v>
      </c>
      <c r="P2" s="248" t="s">
        <v>17</v>
      </c>
    </row>
    <row r="3" spans="1:16">
      <c r="A3" s="159" t="n">
        <v>2021</v>
      </c>
      <c r="B3" s="160" t="s">
        <v>7</v>
      </c>
      <c r="C3" s="153" t="n">
        <v>106572</v>
      </c>
      <c r="D3" s="153" t="n">
        <v>82087</v>
      </c>
      <c r="E3" s="153" t="n">
        <v>81785</v>
      </c>
      <c r="F3" s="153" t="n">
        <v>81688</v>
      </c>
      <c r="G3" s="153" t="n">
        <v>80799</v>
      </c>
      <c r="H3" s="153" t="n">
        <v>76705</v>
      </c>
      <c r="I3" s="153" t="n">
        <v>76559</v>
      </c>
      <c r="J3" s="153" t="n">
        <v>76278</v>
      </c>
      <c r="K3" s="153" t="n">
        <v>77675</v>
      </c>
      <c r="L3" s="153" t="n">
        <v>84621</v>
      </c>
      <c r="M3" s="153" t="n">
        <v>93094</v>
      </c>
      <c r="N3" s="153" t="n">
        <v>101946</v>
      </c>
      <c r="O3" s="153" t="n">
        <v>1019809</v>
      </c>
      <c r="P3" s="75">
        <f>O3-O$10</f>
        <v>85420</v>
      </c>
    </row>
    <row r="4" spans="1:16">
      <c r="A4" s="161" t="n">
        <v>2020</v>
      </c>
      <c r="B4" s="162" t="s">
        <v>7</v>
      </c>
      <c r="C4" s="154" t="n">
        <v>84980</v>
      </c>
      <c r="D4" s="154" t="n">
        <v>80030</v>
      </c>
      <c r="E4" s="154" t="n">
        <v>87396</v>
      </c>
      <c r="F4" s="154" t="n">
        <v>83830</v>
      </c>
      <c r="G4" s="154" t="n">
        <v>75835</v>
      </c>
      <c r="H4" s="154" t="n">
        <v>72159</v>
      </c>
      <c r="I4" s="154" t="n">
        <v>73795</v>
      </c>
      <c r="J4" s="154" t="n">
        <v>78742</v>
      </c>
      <c r="K4" s="154" t="n">
        <v>74243</v>
      </c>
      <c r="L4" s="154" t="n">
        <v>79781</v>
      </c>
      <c r="M4" s="154" t="n">
        <v>85989</v>
      </c>
      <c r="N4" s="154" t="n">
        <v>108792</v>
      </c>
      <c r="O4" s="154" t="n">
        <v>985572</v>
      </c>
      <c r="P4" s="154">
        <f>O4-O$10</f>
        <v>51183</v>
      </c>
    </row>
    <row r="5" spans="1:16">
      <c r="A5" s="159" t="n">
        <v>2019</v>
      </c>
      <c r="B5" s="163" t="s">
        <v>7</v>
      </c>
      <c r="C5" s="153" t="n">
        <v>85105</v>
      </c>
      <c r="D5" s="153" t="n">
        <v>81009</v>
      </c>
      <c r="E5" s="153" t="n">
        <v>86739</v>
      </c>
      <c r="F5" s="153" t="n">
        <v>77410</v>
      </c>
      <c r="G5" s="153" t="n">
        <v>75669</v>
      </c>
      <c r="H5" s="153" t="n">
        <v>73483</v>
      </c>
      <c r="I5" s="153" t="n">
        <v>76926</v>
      </c>
      <c r="J5" s="153" t="n">
        <v>73444</v>
      </c>
      <c r="K5" s="153" t="n">
        <v>71022</v>
      </c>
      <c r="L5" s="153" t="n">
        <v>77006</v>
      </c>
      <c r="M5" s="153" t="n">
        <v>78378</v>
      </c>
      <c r="N5" s="153" t="n">
        <v>83329</v>
      </c>
      <c r="O5" s="153" t="n">
        <v>939520</v>
      </c>
      <c r="P5" s="75">
        <f>O5-O$10</f>
        <v>5131</v>
      </c>
    </row>
    <row r="6" spans="1:16">
      <c r="A6" s="164" t="n">
        <v>2018</v>
      </c>
      <c r="B6" s="162" t="s">
        <v>7</v>
      </c>
      <c r="C6" s="154" t="n">
        <v>84973</v>
      </c>
      <c r="D6" s="154" t="n">
        <v>85799</v>
      </c>
      <c r="E6" s="154" t="n">
        <v>107104</v>
      </c>
      <c r="F6" s="154" t="n">
        <v>79539</v>
      </c>
      <c r="G6" s="154" t="n">
        <v>74648</v>
      </c>
      <c r="H6" s="154" t="n">
        <v>69328</v>
      </c>
      <c r="I6" s="154" t="n">
        <v>75605</v>
      </c>
      <c r="J6" s="154" t="n">
        <v>78370</v>
      </c>
      <c r="K6" s="154" t="n">
        <v>69708</v>
      </c>
      <c r="L6" s="154" t="n">
        <v>74039</v>
      </c>
      <c r="M6" s="154" t="n">
        <v>74762</v>
      </c>
      <c r="N6" s="154" t="n">
        <v>80999</v>
      </c>
      <c r="O6" s="154" t="n">
        <v>954874</v>
      </c>
      <c r="P6" s="154">
        <f>O6-O$10</f>
        <v>20485</v>
      </c>
    </row>
    <row r="7" spans="1:16">
      <c r="A7" s="159" t="n">
        <v>2017</v>
      </c>
      <c r="B7" s="163" t="s">
        <v>7</v>
      </c>
      <c r="C7" s="153" t="n">
        <v>96033</v>
      </c>
      <c r="D7" s="153" t="n">
        <v>90649</v>
      </c>
      <c r="E7" s="153" t="n">
        <v>82934</v>
      </c>
      <c r="F7" s="153" t="n">
        <v>73204</v>
      </c>
      <c r="G7" s="153" t="n">
        <v>75683</v>
      </c>
      <c r="H7" s="153" t="n">
        <v>69644</v>
      </c>
      <c r="I7" s="153" t="n">
        <v>71411</v>
      </c>
      <c r="J7" s="153" t="n">
        <v>71488</v>
      </c>
      <c r="K7" s="153" t="n">
        <v>69391</v>
      </c>
      <c r="L7" s="153" t="n">
        <v>75229</v>
      </c>
      <c r="M7" s="153" t="n">
        <v>74987</v>
      </c>
      <c r="N7" s="153" t="n">
        <v>81610</v>
      </c>
      <c r="O7" s="153" t="n">
        <v>932263</v>
      </c>
      <c r="P7" s="75">
        <f>O7-O$10</f>
        <v>-2126</v>
      </c>
    </row>
    <row r="8" spans="1:16">
      <c r="A8" s="164" t="n">
        <v>2016</v>
      </c>
      <c r="B8" s="162" t="s">
        <v>7</v>
      </c>
      <c r="C8" s="154" t="n">
        <v>81742</v>
      </c>
      <c r="D8" s="154" t="n">
        <v>76619</v>
      </c>
      <c r="E8" s="154" t="n">
        <v>83668</v>
      </c>
      <c r="F8" s="154" t="n">
        <v>75315</v>
      </c>
      <c r="G8" s="154" t="n">
        <v>74525</v>
      </c>
      <c r="H8" s="154" t="n">
        <v>69186</v>
      </c>
      <c r="I8" s="154" t="n">
        <v>72122</v>
      </c>
      <c r="J8" s="154" t="n">
        <v>71295</v>
      </c>
      <c r="K8" s="154" t="n">
        <v>69037</v>
      </c>
      <c r="L8" s="154" t="n">
        <v>76001</v>
      </c>
      <c r="M8" s="154" t="n">
        <v>77050</v>
      </c>
      <c r="N8" s="154" t="n">
        <v>84339</v>
      </c>
      <c r="O8" s="154" t="n">
        <v>910899</v>
      </c>
      <c r="P8" s="154">
        <f>O8-O$10</f>
        <v>-23490</v>
      </c>
    </row>
    <row r="9" spans="12:15">
      <c r="L9" s="75" t="s">
        <v>18</v>
      </c>
      <c r="O9" s="75">
        <f>SUM(O5:O8)</f>
        <v>3737556</v>
      </c>
    </row>
    <row r="10" spans="1:15">
      <c r="A10" s="75" t="s">
        <v>51</v>
      </c>
      <c r="C10" s="13"/>
      <c r="E10" s="93" t="s">
        <v>52</v>
      </c>
      <c r="F10" s="93"/>
      <c r="G10" s="93"/>
      <c r="H10" s="93">
        <f>O10/12</f>
        <v>77865.75</v>
      </c>
      <c r="M10" s="75" t="s">
        <v>53</v>
      </c>
      <c r="N10" s="248" t="s">
        <v>54</v>
      </c>
      <c r="O10" s="75">
        <f>O9/4</f>
        <v>934389</v>
      </c>
    </row>
    <row r="11" spans="3:3">
      <c r="C11" s="13"/>
    </row>
    <row r="12" spans="3:5">
      <c r="C12" s="14"/>
      <c r="E12" s="13"/>
    </row>
    <row r="13" spans="3:5">
      <c r="C13" s="14"/>
      <c r="E13" s="13"/>
    </row>
  </sheetData>
  <printOptions>
    <extLst>
      <ext uri="smNativeData">
        <pm:pageFlags xmlns:pm="smNativeData" id="1669386967" printRowHead="0" printColHead="0" printHeadLine="0" printFootLine="0" autoHeightHeader="0" autoHeightFooter="0" fitToPageBoth="0"/>
      </ext>
    </extLst>
  </printOptions>
  <pageMargins left="0.787500" right="0.393750" top="0.787500" bottom="0.787500" header="0.393750" footer="0.393750"/>
  <pageSetup paperSize="9" fitToWidth="0" fitToHeight="1" pageOrder="overThenDown" orientation="landscape"/>
  <headerFooter>
    <extLst>
      <ext uri="smNativeData">
        <pm:header xmlns:pm="smNativeData" id="1669386967" l="56" r="56" t="56" b="56" borderId="0" fillId="0" vertical="0"/>
        <pm:footer xmlns:pm="smNativeData" id="1669386967" l="56" r="56" t="56" b="56" borderId="0" fillId="0" vertical="2"/>
        <pm:paperBin xmlns:pm="smNativeData" id="1669386967" Id="0" type="0" value="0"/>
        <pm:paperBin xmlns:pm="smNativeData" id="1669386967" Id="1" type="0" value="0"/>
      </ext>
    </extLst>
  </headerFooter>
  <drawing r:id="rId1"/>
  <extLst>
    <ext uri="smNativeData">
      <pm:sheetPrefs xmlns:pm="smNativeData" day="1669386967" outlineProtect="1" showHorizontalRuler="1" showVerticalRuler="1" showAltShade="0" noPrint="1">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XFD97"/>
  <sheetViews>
    <sheetView view="normal" workbookViewId="0">
      <pane ySplit="2" topLeftCell="A3" activePane="bottomLeft" state="frozen"/>
      <selection pane="bottomLeft" activeCell="C3" sqref="C3"/>
    </sheetView>
  </sheetViews>
  <sheetFormatPr baseColWidth="9" defaultColWidth="10.000000" defaultRowHeight="13.45"/>
  <cols>
    <col min="1" max="1" width="5.027027" customWidth="1" style="81"/>
    <col min="2" max="2" width="6.540541" customWidth="1" style="81"/>
    <col min="3" max="14" width="9.351351" customWidth="1" style="81"/>
    <col min="15" max="15" width="10.972973" customWidth="1" style="81"/>
    <col min="16" max="16" width="5.135135" customWidth="1" style="81"/>
    <col min="17" max="17" width="11.405405" customWidth="1" style="81"/>
    <col min="18" max="16384" width="10.000000" style="81"/>
  </cols>
  <sheetData>
    <row r="1" spans="1:10">
      <c r="A1" s="99" t="s">
        <v>55</v>
      </c>
      <c r="B1" s="99"/>
      <c r="C1" s="86"/>
      <c r="D1" s="87" t="s">
        <v>56</v>
      </c>
      <c r="E1" s="87"/>
      <c r="F1" s="83"/>
      <c r="G1" s="83"/>
      <c r="J1" s="76" t="s">
        <v>57</v>
      </c>
    </row>
    <row r="2" spans="1:15">
      <c r="A2" s="84" t="s">
        <v>58</v>
      </c>
      <c r="B2" s="67"/>
      <c r="C2" s="83" t="s">
        <v>3</v>
      </c>
      <c r="D2" s="83" t="s">
        <v>4</v>
      </c>
      <c r="E2" s="83" t="s">
        <v>5</v>
      </c>
      <c r="F2" s="83" t="s">
        <v>6</v>
      </c>
      <c r="G2" s="83" t="s">
        <v>8</v>
      </c>
      <c r="H2" s="83" t="s">
        <v>9</v>
      </c>
      <c r="I2" s="83" t="s">
        <v>10</v>
      </c>
      <c r="J2" s="83" t="s">
        <v>11</v>
      </c>
      <c r="K2" s="83" t="s">
        <v>12</v>
      </c>
      <c r="L2" s="83" t="s">
        <v>13</v>
      </c>
      <c r="M2" s="83" t="s">
        <v>14</v>
      </c>
      <c r="N2" s="83" t="s">
        <v>15</v>
      </c>
      <c r="O2" s="75" t="s">
        <v>59</v>
      </c>
    </row>
    <row r="3" spans="1:15">
      <c r="A3" s="128" t="n">
        <v>21</v>
      </c>
      <c r="B3" s="129" t="s">
        <v>60</v>
      </c>
      <c r="C3" s="128">
        <f>'Tab6'!C127</f>
        <v>106572</v>
      </c>
      <c r="D3" s="128">
        <f>'Tab6'!D127</f>
        <v>82087</v>
      </c>
      <c r="E3" s="128">
        <f>'Tab6'!E127</f>
        <v>81785</v>
      </c>
      <c r="F3" s="128">
        <f>'Tab6'!F127</f>
        <v>81688</v>
      </c>
      <c r="G3" s="128">
        <f>'Tab6'!G127</f>
        <v>80799</v>
      </c>
      <c r="H3" s="128">
        <f>'Tab6'!H127</f>
        <v>76705</v>
      </c>
      <c r="I3" s="128">
        <f>'Tab6'!I127</f>
        <v>76559</v>
      </c>
      <c r="J3" s="128">
        <f>'Tab6'!J127</f>
        <v>76278</v>
      </c>
      <c r="K3" s="128">
        <f>'Tab6'!K127</f>
        <v>77675</v>
      </c>
      <c r="L3" s="128">
        <f>'Tab6'!L127</f>
        <v>84621</v>
      </c>
      <c r="M3" s="128">
        <f>'Tab6'!M127</f>
        <v>93094</v>
      </c>
      <c r="N3" s="128">
        <f>'Tab6'!N127</f>
        <v>101946</v>
      </c>
      <c r="O3" s="128">
        <f>'Tab6'!O127</f>
        <v>1019809</v>
      </c>
    </row>
    <row r="4" spans="1:15">
      <c r="A4" s="126" t="n">
        <v>21</v>
      </c>
      <c r="B4" s="127" t="s">
        <v>61</v>
      </c>
      <c r="C4" s="126">
        <f>'Tab6'!C154</f>
        <v>66252</v>
      </c>
      <c r="D4" s="126">
        <f>'Tab6'!D154</f>
        <v>48773</v>
      </c>
      <c r="E4" s="126">
        <f>'Tab6'!E154</f>
        <v>47203</v>
      </c>
      <c r="F4" s="126">
        <f>'Tab6'!F154</f>
        <v>46268</v>
      </c>
      <c r="G4" s="126">
        <f>'Tab6'!G154</f>
        <v>45643</v>
      </c>
      <c r="H4" s="126">
        <f>'Tab6'!H154</f>
        <v>44205</v>
      </c>
      <c r="I4" s="126">
        <f>'Tab6'!I154</f>
        <v>43996</v>
      </c>
      <c r="J4" s="126">
        <f>'Tab6'!J154</f>
        <v>44298</v>
      </c>
      <c r="K4" s="126">
        <f>'Tab6'!K154</f>
        <v>45539</v>
      </c>
      <c r="L4" s="126">
        <f>'Tab6'!L154</f>
        <v>50177</v>
      </c>
      <c r="M4" s="126">
        <f>'Tab6'!M154</f>
        <v>56345</v>
      </c>
      <c r="N4" s="126">
        <f>'Tab6'!N154</f>
        <v>61488</v>
      </c>
      <c r="O4" s="126">
        <f>'Tab6'!O154</f>
        <v>600187</v>
      </c>
    </row>
    <row r="5" spans="1:15">
      <c r="A5" s="126" t="n">
        <v>21</v>
      </c>
      <c r="B5" s="127" t="s">
        <v>62</v>
      </c>
      <c r="C5" s="126">
        <f>'Tab6'!C155</f>
        <v>93571</v>
      </c>
      <c r="D5" s="126">
        <f>'Tab6'!D155</f>
        <v>70957</v>
      </c>
      <c r="E5" s="126">
        <f>'Tab6'!E155</f>
        <v>69944</v>
      </c>
      <c r="F5" s="126">
        <f>'Tab6'!F155</f>
        <v>69497</v>
      </c>
      <c r="G5" s="126">
        <f>'Tab6'!G155</f>
        <v>68513</v>
      </c>
      <c r="H5" s="126">
        <f>'Tab6'!H155</f>
        <v>65102</v>
      </c>
      <c r="I5" s="126">
        <f>'Tab6'!I155</f>
        <v>65082</v>
      </c>
      <c r="J5" s="126">
        <f>'Tab6'!J155</f>
        <v>64951</v>
      </c>
      <c r="K5" s="126">
        <f>'Tab6'!K155</f>
        <v>66321</v>
      </c>
      <c r="L5" s="126">
        <f>'Tab6'!L155</f>
        <v>72589</v>
      </c>
      <c r="M5" s="126">
        <f>'Tab6'!M155</f>
        <v>80674</v>
      </c>
      <c r="N5" s="126">
        <f>'Tab6'!N155</f>
        <v>88348</v>
      </c>
      <c r="O5" s="126">
        <f>'Tab6'!O155</f>
        <v>875549</v>
      </c>
    </row>
    <row r="6" spans="1:15">
      <c r="A6" s="126" t="n">
        <v>21</v>
      </c>
      <c r="B6" s="127" t="s">
        <v>63</v>
      </c>
      <c r="C6" s="126">
        <f>'Tab6'!C156</f>
        <v>13001</v>
      </c>
      <c r="D6" s="126">
        <f>'Tab6'!D156</f>
        <v>11130</v>
      </c>
      <c r="E6" s="126">
        <f>'Tab6'!E156</f>
        <v>11841</v>
      </c>
      <c r="F6" s="126">
        <f>'Tab6'!F156</f>
        <v>12191</v>
      </c>
      <c r="G6" s="126">
        <f>'Tab6'!G156</f>
        <v>12286</v>
      </c>
      <c r="H6" s="126">
        <f>'Tab6'!H156</f>
        <v>11603</v>
      </c>
      <c r="I6" s="126">
        <f>'Tab6'!I156</f>
        <v>11477</v>
      </c>
      <c r="J6" s="126">
        <f>'Tab6'!J156</f>
        <v>11327</v>
      </c>
      <c r="K6" s="126">
        <f>'Tab6'!K156</f>
        <v>11354</v>
      </c>
      <c r="L6" s="126">
        <f>'Tab6'!L156</f>
        <v>12032</v>
      </c>
      <c r="M6" s="126">
        <f>'Tab6'!M156</f>
        <v>12420</v>
      </c>
      <c r="N6" s="126">
        <f>'Tab6'!N156</f>
        <v>13598</v>
      </c>
      <c r="O6" s="126">
        <f>'Tab6'!O156</f>
        <v>144260</v>
      </c>
    </row>
    <row r="7" spans="1:15">
      <c r="A7" s="126" t="n">
        <v>21</v>
      </c>
      <c r="B7" s="127" t="s">
        <v>64</v>
      </c>
      <c r="C7" s="126">
        <f>'Tab6'!C157</f>
        <v>2578</v>
      </c>
      <c r="D7" s="126">
        <f>'Tab6'!D157</f>
        <v>2226</v>
      </c>
      <c r="E7" s="126">
        <f>'Tab6'!E157</f>
        <v>2583</v>
      </c>
      <c r="F7" s="126">
        <f>'Tab6'!F157</f>
        <v>2509</v>
      </c>
      <c r="G7" s="126">
        <f>'Tab6'!G157</f>
        <v>2661</v>
      </c>
      <c r="H7" s="126">
        <f>'Tab6'!H157</f>
        <v>2547</v>
      </c>
      <c r="I7" s="126">
        <f>'Tab6'!I157</f>
        <v>2510</v>
      </c>
      <c r="J7" s="126">
        <f>'Tab6'!J157</f>
        <v>2477</v>
      </c>
      <c r="K7" s="126">
        <f>'Tab6'!K157</f>
        <v>2527</v>
      </c>
      <c r="L7" s="126">
        <f>'Tab6'!L157</f>
        <v>2597</v>
      </c>
      <c r="M7" s="126">
        <f>'Tab6'!M157</f>
        <v>2549</v>
      </c>
      <c r="N7" s="126">
        <f>'Tab6'!N157</f>
        <v>2722</v>
      </c>
      <c r="O7" s="126">
        <f>'Tab6'!O157</f>
        <v>30486</v>
      </c>
    </row>
    <row r="8" spans="1:15">
      <c r="A8" s="84" t="s">
        <v>58</v>
      </c>
      <c r="B8" s="75"/>
      <c r="C8" s="75"/>
      <c r="D8" s="75"/>
      <c r="E8" s="75"/>
      <c r="F8" s="75"/>
      <c r="G8" s="75"/>
      <c r="H8" s="75"/>
      <c r="I8" s="75"/>
      <c r="J8" s="75"/>
      <c r="K8" s="75"/>
      <c r="L8" s="75"/>
      <c r="M8" s="75"/>
      <c r="N8" s="75"/>
      <c r="O8" s="75"/>
    </row>
    <row r="9" spans="1:15">
      <c r="A9" s="130" t="n">
        <v>20</v>
      </c>
      <c r="B9" s="129" t="s">
        <v>60</v>
      </c>
      <c r="C9" s="128">
        <f>'Tab6'!C161</f>
        <v>84980</v>
      </c>
      <c r="D9" s="128">
        <f>'Tab6'!D161</f>
        <v>80030</v>
      </c>
      <c r="E9" s="128">
        <f>'Tab6'!E161</f>
        <v>87396</v>
      </c>
      <c r="F9" s="128">
        <f>'Tab6'!F161</f>
        <v>83830</v>
      </c>
      <c r="G9" s="128">
        <f>'Tab6'!G161</f>
        <v>75835</v>
      </c>
      <c r="H9" s="128">
        <f>'Tab6'!H161</f>
        <v>72159</v>
      </c>
      <c r="I9" s="128">
        <f>'Tab6'!I161</f>
        <v>73795</v>
      </c>
      <c r="J9" s="128">
        <f>'Tab6'!J161</f>
        <v>78742</v>
      </c>
      <c r="K9" s="128">
        <f>'Tab6'!K161</f>
        <v>74243</v>
      </c>
      <c r="L9" s="128">
        <f>'Tab6'!L161</f>
        <v>79781</v>
      </c>
      <c r="M9" s="128">
        <f>'Tab6'!M161</f>
        <v>85989</v>
      </c>
      <c r="N9" s="128">
        <f>'Tab6'!N161</f>
        <v>108792</v>
      </c>
      <c r="O9" s="128">
        <f>'Tab6'!O161</f>
        <v>985572</v>
      </c>
    </row>
    <row r="10" spans="1:15">
      <c r="A10" s="132" t="n">
        <v>20</v>
      </c>
      <c r="B10" s="127" t="s">
        <v>61</v>
      </c>
      <c r="C10" s="126">
        <f>'Tab6'!C188</f>
        <v>49408</v>
      </c>
      <c r="D10" s="126">
        <f>'Tab6'!D188</f>
        <v>46559</v>
      </c>
      <c r="E10" s="126">
        <f>'Tab6'!E188</f>
        <v>51095</v>
      </c>
      <c r="F10" s="126">
        <f>'Tab6'!F188</f>
        <v>49267</v>
      </c>
      <c r="G10" s="126">
        <f>'Tab6'!G188</f>
        <v>43459</v>
      </c>
      <c r="H10" s="126">
        <f>'Tab6'!H188</f>
        <v>41260</v>
      </c>
      <c r="I10" s="126">
        <f>'Tab6'!I188</f>
        <v>42018</v>
      </c>
      <c r="J10" s="126">
        <f>'Tab6'!J188</f>
        <v>46067</v>
      </c>
      <c r="K10" s="126">
        <f>'Tab6'!K188</f>
        <v>42870</v>
      </c>
      <c r="L10" s="126">
        <f>'Tab6'!L188</f>
        <v>46579</v>
      </c>
      <c r="M10" s="126">
        <f>'Tab6'!M188</f>
        <v>51720</v>
      </c>
      <c r="N10" s="126">
        <f>'Tab6'!N188</f>
        <v>68197</v>
      </c>
      <c r="O10" s="126">
        <f>'Tab6'!O188</f>
        <v>578499</v>
      </c>
    </row>
    <row r="11" spans="1:15">
      <c r="A11" s="132" t="n">
        <v>20</v>
      </c>
      <c r="B11" s="127" t="s">
        <v>62</v>
      </c>
      <c r="C11" s="126">
        <f>'Tab6'!C189</f>
        <v>72899</v>
      </c>
      <c r="D11" s="126">
        <f>'Tab6'!D189</f>
        <v>68762</v>
      </c>
      <c r="E11" s="126">
        <f>'Tab6'!E189</f>
        <v>75349</v>
      </c>
      <c r="F11" s="126">
        <f>'Tab6'!F189</f>
        <v>72368</v>
      </c>
      <c r="G11" s="126">
        <f>'Tab6'!G189</f>
        <v>64510</v>
      </c>
      <c r="H11" s="126">
        <f>'Tab6'!H189</f>
        <v>61306</v>
      </c>
      <c r="I11" s="126">
        <f>'Tab6'!I189</f>
        <v>62594</v>
      </c>
      <c r="J11" s="126">
        <f>'Tab6'!J189</f>
        <v>67529</v>
      </c>
      <c r="K11" s="126">
        <f>'Tab6'!K189</f>
        <v>63482</v>
      </c>
      <c r="L11" s="126">
        <f>'Tab6'!L189</f>
        <v>68446</v>
      </c>
      <c r="M11" s="126">
        <f>'Tab6'!M189</f>
        <v>74658</v>
      </c>
      <c r="N11" s="126">
        <f>'Tab6'!N189</f>
        <v>96077</v>
      </c>
      <c r="O11" s="126">
        <f>'Tab6'!O189</f>
        <v>847980</v>
      </c>
    </row>
    <row r="12" spans="1:18">
      <c r="A12" s="132" t="n">
        <v>20</v>
      </c>
      <c r="B12" s="127" t="s">
        <v>63</v>
      </c>
      <c r="C12" s="126">
        <f>'Tab6'!C190</f>
        <v>12081</v>
      </c>
      <c r="D12" s="126">
        <f>'Tab6'!D190</f>
        <v>11268</v>
      </c>
      <c r="E12" s="126">
        <f>'Tab6'!E190</f>
        <v>12047</v>
      </c>
      <c r="F12" s="126">
        <f>'Tab6'!F190</f>
        <v>11462</v>
      </c>
      <c r="G12" s="126">
        <f>'Tab6'!G190</f>
        <v>11325</v>
      </c>
      <c r="H12" s="126">
        <f>'Tab6'!H190</f>
        <v>10853</v>
      </c>
      <c r="I12" s="126">
        <f>'Tab6'!I190</f>
        <v>11201</v>
      </c>
      <c r="J12" s="126">
        <f>'Tab6'!J190</f>
        <v>11213</v>
      </c>
      <c r="K12" s="126">
        <f>'Tab6'!K190</f>
        <v>10761</v>
      </c>
      <c r="L12" s="126">
        <f>'Tab6'!L190</f>
        <v>11335</v>
      </c>
      <c r="M12" s="126">
        <f>'Tab6'!M190</f>
        <v>11331</v>
      </c>
      <c r="N12" s="126">
        <f>'Tab6'!N190</f>
        <v>12715</v>
      </c>
      <c r="O12" s="126">
        <f>'Tab6'!O190</f>
        <v>137592</v>
      </c>
      <c r="Q12" s="46" t="n">
        <v>1019809</v>
      </c>
      <c r="R12" s="75" t="n">
        <v>85420</v>
      </c>
    </row>
    <row r="13" spans="1:18">
      <c r="A13" s="84" t="s">
        <v>58</v>
      </c>
      <c r="B13" s="75"/>
      <c r="C13" s="75"/>
      <c r="D13" s="75"/>
      <c r="E13" s="75"/>
      <c r="F13" s="75"/>
      <c r="G13" s="75"/>
      <c r="H13" s="75"/>
      <c r="I13" s="75"/>
      <c r="J13" s="75"/>
      <c r="K13" s="75"/>
      <c r="L13" s="75"/>
      <c r="M13" s="75"/>
      <c r="N13" s="75"/>
      <c r="O13" s="75"/>
      <c r="Q13" s="48" t="n">
        <v>985572</v>
      </c>
      <c r="R13" s="75" t="n">
        <v>51183</v>
      </c>
    </row>
    <row r="14" spans="1:18">
      <c r="A14" s="129" t="n">
        <v>19</v>
      </c>
      <c r="B14" s="129" t="s">
        <v>60</v>
      </c>
      <c r="C14" s="129">
        <f>'Tab6'!C195</f>
        <v>85105</v>
      </c>
      <c r="D14" s="129">
        <f>'Tab6'!D195</f>
        <v>81009</v>
      </c>
      <c r="E14" s="129">
        <f>'Tab6'!E195</f>
        <v>86739</v>
      </c>
      <c r="F14" s="129">
        <f>'Tab6'!F195</f>
        <v>77410</v>
      </c>
      <c r="G14" s="129">
        <f>'Tab6'!G195</f>
        <v>75669</v>
      </c>
      <c r="H14" s="129">
        <f>'Tab6'!H195</f>
        <v>73483</v>
      </c>
      <c r="I14" s="129">
        <f>'Tab6'!I195</f>
        <v>76926</v>
      </c>
      <c r="J14" s="129">
        <f>'Tab6'!J195</f>
        <v>73444</v>
      </c>
      <c r="K14" s="129">
        <f>'Tab6'!K195</f>
        <v>71022</v>
      </c>
      <c r="L14" s="129">
        <f>'Tab6'!L195</f>
        <v>77006</v>
      </c>
      <c r="M14" s="129">
        <f>'Tab6'!M195</f>
        <v>78378</v>
      </c>
      <c r="N14" s="129">
        <f>'Tab6'!N195</f>
        <v>83329</v>
      </c>
      <c r="O14" s="129">
        <f>'Tab6'!O195</f>
        <v>939520</v>
      </c>
      <c r="Q14" s="46" t="n">
        <v>939520</v>
      </c>
      <c r="R14" s="75" t="n">
        <v>5131</v>
      </c>
    </row>
    <row r="15" spans="1:18">
      <c r="A15" s="127" t="n">
        <v>19</v>
      </c>
      <c r="B15" s="133" t="s">
        <v>61</v>
      </c>
      <c r="C15" s="134">
        <f>'Tab6'!C222</f>
        <v>48771</v>
      </c>
      <c r="D15" s="134">
        <f>'Tab6'!D222</f>
        <v>46466</v>
      </c>
      <c r="E15" s="134">
        <f>'Tab6'!E222</f>
        <v>49926</v>
      </c>
      <c r="F15" s="134">
        <f>'Tab6'!F222</f>
        <v>43966</v>
      </c>
      <c r="G15" s="134">
        <f>'Tab6'!G222</f>
        <v>42561</v>
      </c>
      <c r="H15" s="134">
        <f>'Tab6'!H222</f>
        <v>41271</v>
      </c>
      <c r="I15" s="134">
        <f>'Tab6'!I222</f>
        <v>43549</v>
      </c>
      <c r="J15" s="134">
        <f>'Tab6'!J222</f>
        <v>41329</v>
      </c>
      <c r="K15" s="134">
        <f>'Tab6'!K222</f>
        <v>39980</v>
      </c>
      <c r="L15" s="134">
        <f>'Tab6'!L222</f>
        <v>43901</v>
      </c>
      <c r="M15" s="134">
        <f>'Tab6'!M222</f>
        <v>45312</v>
      </c>
      <c r="N15" s="134">
        <f>'Tab6'!N222</f>
        <v>48462</v>
      </c>
      <c r="O15" s="134">
        <f>'Tab6'!O222</f>
        <v>535494</v>
      </c>
      <c r="Q15" s="48" t="n">
        <v>954874</v>
      </c>
      <c r="R15" s="75" t="n">
        <v>20485</v>
      </c>
    </row>
    <row r="16" spans="1:18">
      <c r="A16" s="127" t="n">
        <v>19</v>
      </c>
      <c r="B16" s="127" t="s">
        <v>62</v>
      </c>
      <c r="C16" s="134">
        <f>'Tab6'!C223</f>
        <v>72927</v>
      </c>
      <c r="D16" s="134">
        <f>'Tab6'!D223</f>
        <v>69673</v>
      </c>
      <c r="E16" s="134">
        <f>'Tab6'!E223</f>
        <v>74545</v>
      </c>
      <c r="F16" s="134">
        <f>'Tab6'!F223</f>
        <v>66308</v>
      </c>
      <c r="G16" s="134">
        <f>'Tab6'!G223</f>
        <v>64603</v>
      </c>
      <c r="H16" s="134">
        <f>'Tab6'!H223</f>
        <v>62356</v>
      </c>
      <c r="I16" s="134">
        <f>'Tab6'!I223</f>
        <v>65657</v>
      </c>
      <c r="J16" s="134">
        <f>'Tab6'!J223</f>
        <v>62503</v>
      </c>
      <c r="K16" s="134">
        <f>'Tab6'!K223</f>
        <v>60410</v>
      </c>
      <c r="L16" s="134">
        <f>'Tab6'!L223</f>
        <v>65896</v>
      </c>
      <c r="M16" s="134">
        <f>'Tab6'!M223</f>
        <v>67227</v>
      </c>
      <c r="N16" s="134">
        <f>'Tab6'!N223</f>
        <v>71848</v>
      </c>
      <c r="O16" s="134">
        <f>'Tab6'!O223</f>
        <v>803953</v>
      </c>
      <c r="Q16" s="46" t="n">
        <v>932263</v>
      </c>
      <c r="R16" s="75" t="n">
        <v>-2126</v>
      </c>
    </row>
    <row r="17" spans="1:18">
      <c r="A17" s="127" t="n">
        <v>19</v>
      </c>
      <c r="B17" s="127" t="s">
        <v>63</v>
      </c>
      <c r="C17" s="134">
        <f>'Tab6'!C224</f>
        <v>12178</v>
      </c>
      <c r="D17" s="134">
        <f>'Tab6'!D224</f>
        <v>11336</v>
      </c>
      <c r="E17" s="134">
        <f>'Tab6'!E224</f>
        <v>12194</v>
      </c>
      <c r="F17" s="134">
        <f>'Tab6'!F224</f>
        <v>11102</v>
      </c>
      <c r="G17" s="134">
        <f>'Tab6'!G224</f>
        <v>11066</v>
      </c>
      <c r="H17" s="134">
        <f>'Tab6'!H224</f>
        <v>11127</v>
      </c>
      <c r="I17" s="134">
        <f>'Tab6'!I224</f>
        <v>11269</v>
      </c>
      <c r="J17" s="134">
        <f>'Tab6'!J224</f>
        <v>10941</v>
      </c>
      <c r="K17" s="134">
        <f>'Tab6'!K224</f>
        <v>10612</v>
      </c>
      <c r="L17" s="134">
        <f>'Tab6'!L224</f>
        <v>11110</v>
      </c>
      <c r="M17" s="134">
        <f>'Tab6'!M224</f>
        <v>11151</v>
      </c>
      <c r="N17" s="134">
        <f>'Tab6'!N224</f>
        <v>11481</v>
      </c>
      <c r="O17" s="134">
        <f>'Tab6'!O224</f>
        <v>135567</v>
      </c>
      <c r="Q17" s="48" t="n">
        <v>910899</v>
      </c>
      <c r="R17" s="75" t="n">
        <v>-23490</v>
      </c>
    </row>
    <row r="18" spans="1:18">
      <c r="A18" s="84" t="s">
        <v>58</v>
      </c>
      <c r="B18" s="75"/>
      <c r="C18" s="75"/>
      <c r="D18" s="75"/>
      <c r="E18" s="75"/>
      <c r="F18" s="75"/>
      <c r="G18" s="75"/>
      <c r="H18" s="75"/>
      <c r="I18" s="75"/>
      <c r="J18" s="75"/>
      <c r="K18" s="75"/>
      <c r="L18" s="75"/>
      <c r="M18" s="75"/>
      <c r="N18" s="75"/>
      <c r="O18" s="75"/>
      <c r="Q18"/>
      <c r="R18" s="75" t="n">
        <v>934389</v>
      </c>
    </row>
    <row r="19" spans="1:15">
      <c r="A19" s="129" t="n">
        <v>18</v>
      </c>
      <c r="B19" s="129" t="s">
        <v>65</v>
      </c>
      <c r="C19" s="129">
        <f>'Tab6'!C229</f>
        <v>84973</v>
      </c>
      <c r="D19" s="129">
        <f>'Tab6'!D229</f>
        <v>85799</v>
      </c>
      <c r="E19" s="129">
        <f>'Tab6'!E229</f>
        <v>107104</v>
      </c>
      <c r="F19" s="129">
        <f>'Tab6'!F229</f>
        <v>79539</v>
      </c>
      <c r="G19" s="129">
        <f>'Tab6'!G229</f>
        <v>74648</v>
      </c>
      <c r="H19" s="129">
        <f>'Tab6'!H229</f>
        <v>69328</v>
      </c>
      <c r="I19" s="129">
        <f>'Tab6'!I229</f>
        <v>75605</v>
      </c>
      <c r="J19" s="129">
        <f>'Tab6'!J229</f>
        <v>78370</v>
      </c>
      <c r="K19" s="129">
        <f>'Tab6'!K229</f>
        <v>69708</v>
      </c>
      <c r="L19" s="129">
        <f>'Tab6'!L229</f>
        <v>74039</v>
      </c>
      <c r="M19" s="129">
        <f>'Tab6'!M229</f>
        <v>74762</v>
      </c>
      <c r="N19" s="129">
        <f>'Tab6'!N229</f>
        <v>80999</v>
      </c>
      <c r="O19" s="129">
        <f>'Tab6'!O229</f>
        <v>954874</v>
      </c>
    </row>
    <row r="20" spans="1:15">
      <c r="A20" s="127" t="n">
        <v>18</v>
      </c>
      <c r="B20" s="127" t="s">
        <v>61</v>
      </c>
      <c r="C20" s="127">
        <f>'Tab6'!C256</f>
        <v>47794</v>
      </c>
      <c r="D20" s="127">
        <f>'Tab6'!D256</f>
        <v>49152</v>
      </c>
      <c r="E20" s="127">
        <f>'Tab6'!E256</f>
        <v>62718</v>
      </c>
      <c r="F20" s="127">
        <f>'Tab6'!F256</f>
        <v>44495</v>
      </c>
      <c r="G20" s="127">
        <f>'Tab6'!G256</f>
        <v>41272</v>
      </c>
      <c r="H20" s="127">
        <f>'Tab6'!H256</f>
        <v>37865</v>
      </c>
      <c r="I20" s="127">
        <f>'Tab6'!I256</f>
        <v>41906</v>
      </c>
      <c r="J20" s="127">
        <f>'Tab6'!J256</f>
        <v>43871</v>
      </c>
      <c r="K20" s="127">
        <f>'Tab6'!K256</f>
        <v>38632</v>
      </c>
      <c r="L20" s="127">
        <f>'Tab6'!L256</f>
        <v>41008</v>
      </c>
      <c r="M20" s="127">
        <f>'Tab6'!M256</f>
        <v>41925</v>
      </c>
      <c r="N20" s="127">
        <f>'Tab6'!N256</f>
        <v>46257</v>
      </c>
      <c r="O20" s="127">
        <f>'Tab6'!O256</f>
        <v>536895</v>
      </c>
    </row>
    <row r="21" spans="1:15">
      <c r="A21" s="127" t="n">
        <v>18</v>
      </c>
      <c r="B21" s="127" t="s">
        <v>62</v>
      </c>
      <c r="C21" s="127">
        <f>'Tab6'!C257</f>
        <v>72592</v>
      </c>
      <c r="D21" s="127">
        <f>'Tab6'!D257</f>
        <v>74118</v>
      </c>
      <c r="E21" s="127">
        <f>'Tab6'!E257</f>
        <v>93135</v>
      </c>
      <c r="F21" s="127">
        <f>'Tab6'!F257</f>
        <v>67844</v>
      </c>
      <c r="G21" s="127">
        <f>'Tab6'!G257</f>
        <v>63257</v>
      </c>
      <c r="H21" s="127">
        <f>'Tab6'!H257</f>
        <v>58387</v>
      </c>
      <c r="I21" s="127">
        <f>'Tab6'!I257</f>
        <v>64093</v>
      </c>
      <c r="J21" s="127">
        <f>'Tab6'!J257</f>
        <v>66753</v>
      </c>
      <c r="K21" s="127">
        <f>'Tab6'!K257</f>
        <v>59107</v>
      </c>
      <c r="L21" s="127">
        <f>'Tab6'!L257</f>
        <v>62780</v>
      </c>
      <c r="M21" s="127">
        <f>'Tab6'!M257</f>
        <v>63688</v>
      </c>
      <c r="N21" s="127">
        <f>'Tab6'!N257</f>
        <v>69538</v>
      </c>
      <c r="O21" s="127">
        <f>'Tab6'!O257</f>
        <v>815292</v>
      </c>
    </row>
    <row r="22" spans="1:15">
      <c r="A22" s="127" t="n">
        <v>18</v>
      </c>
      <c r="B22" s="127" t="s">
        <v>63</v>
      </c>
      <c r="C22" s="127">
        <f>'Tab6'!C258</f>
        <v>12381</v>
      </c>
      <c r="D22" s="127">
        <f>'Tab6'!D258</f>
        <v>11681</v>
      </c>
      <c r="E22" s="127">
        <f>'Tab6'!E258</f>
        <v>13969</v>
      </c>
      <c r="F22" s="127">
        <f>'Tab6'!F258</f>
        <v>11695</v>
      </c>
      <c r="G22" s="127">
        <f>'Tab6'!G258</f>
        <v>11391</v>
      </c>
      <c r="H22" s="127">
        <f>'Tab6'!H258</f>
        <v>10941</v>
      </c>
      <c r="I22" s="127">
        <f>'Tab6'!I258</f>
        <v>11512</v>
      </c>
      <c r="J22" s="127">
        <f>'Tab6'!J258</f>
        <v>11617</v>
      </c>
      <c r="K22" s="127">
        <f>'Tab6'!K258</f>
        <v>10601</v>
      </c>
      <c r="L22" s="127">
        <f>'Tab6'!L258</f>
        <v>11259</v>
      </c>
      <c r="M22" s="127">
        <f>'Tab6'!M258</f>
        <v>11074</v>
      </c>
      <c r="N22" s="127">
        <f>'Tab6'!N258</f>
        <v>11461</v>
      </c>
      <c r="O22" s="127">
        <f>'Tab6'!O258</f>
        <v>139582</v>
      </c>
    </row>
    <row r="23" spans="1:15">
      <c r="A23" s="84" t="s">
        <v>58</v>
      </c>
      <c r="B23" s="75"/>
      <c r="C23" s="75"/>
      <c r="D23" s="75"/>
      <c r="E23" s="75"/>
      <c r="F23" s="75"/>
      <c r="G23" s="75"/>
      <c r="H23" s="75"/>
      <c r="I23" s="75"/>
      <c r="J23" s="75"/>
      <c r="K23" s="75"/>
      <c r="L23" s="75"/>
      <c r="M23" s="75"/>
      <c r="N23" s="75"/>
      <c r="O23" s="75"/>
    </row>
    <row r="24" spans="1:15">
      <c r="A24" s="129" t="n">
        <v>17</v>
      </c>
      <c r="B24" s="129" t="s">
        <v>65</v>
      </c>
      <c r="C24" s="129">
        <f>'Tab6'!C263</f>
        <v>96033</v>
      </c>
      <c r="D24" s="129">
        <f>'Tab6'!D263</f>
        <v>90649</v>
      </c>
      <c r="E24" s="129">
        <f>'Tab6'!E263</f>
        <v>82934</v>
      </c>
      <c r="F24" s="129">
        <f>'Tab6'!F263</f>
        <v>73204</v>
      </c>
      <c r="G24" s="129">
        <f>'Tab6'!G263</f>
        <v>75683</v>
      </c>
      <c r="H24" s="129">
        <f>'Tab6'!H263</f>
        <v>69644</v>
      </c>
      <c r="I24" s="129">
        <f>'Tab6'!I263</f>
        <v>71411</v>
      </c>
      <c r="J24" s="129">
        <f>'Tab6'!J263</f>
        <v>71488</v>
      </c>
      <c r="K24" s="129">
        <f>'Tab6'!K263</f>
        <v>69391</v>
      </c>
      <c r="L24" s="129">
        <f>'Tab6'!L263</f>
        <v>75229</v>
      </c>
      <c r="M24" s="129">
        <f>'Tab6'!M263</f>
        <v>74987</v>
      </c>
      <c r="N24" s="129">
        <f>'Tab6'!N263</f>
        <v>81610</v>
      </c>
      <c r="O24" s="129">
        <f>'Tab6'!O263</f>
        <v>932263</v>
      </c>
    </row>
    <row r="25" spans="1:15">
      <c r="A25" s="127" t="n">
        <v>17</v>
      </c>
      <c r="B25" s="127" t="s">
        <v>61</v>
      </c>
      <c r="C25" s="127">
        <f>'Tab6'!C290</f>
        <v>55613</v>
      </c>
      <c r="D25" s="127">
        <f>'Tab6'!D290</f>
        <v>53238</v>
      </c>
      <c r="E25" s="127">
        <f>'Tab6'!E290</f>
        <v>46513</v>
      </c>
      <c r="F25" s="127">
        <f>'Tab6'!F290</f>
        <v>39911</v>
      </c>
      <c r="G25" s="127">
        <f>'Tab6'!G290</f>
        <v>41167</v>
      </c>
      <c r="H25" s="127">
        <f>'Tab6'!H290</f>
        <v>37647</v>
      </c>
      <c r="I25" s="127">
        <f>'Tab6'!I290</f>
        <v>38431</v>
      </c>
      <c r="J25" s="127">
        <f>'Tab6'!J290</f>
        <v>38661</v>
      </c>
      <c r="K25" s="127">
        <f>'Tab6'!K290</f>
        <v>37710</v>
      </c>
      <c r="L25" s="127">
        <f>'Tab6'!L290</f>
        <v>41552</v>
      </c>
      <c r="M25" s="127">
        <f>'Tab6'!M290</f>
        <v>41504</v>
      </c>
      <c r="N25" s="127">
        <f>'Tab6'!N290</f>
        <v>45861</v>
      </c>
      <c r="O25" s="127">
        <f>'Tab6'!O290</f>
        <v>517808</v>
      </c>
    </row>
    <row r="26" spans="1:15">
      <c r="A26" s="127" t="n">
        <v>17</v>
      </c>
      <c r="B26" s="127" t="s">
        <v>62</v>
      </c>
      <c r="C26" s="127">
        <f>'Tab6'!C291</f>
        <v>83267</v>
      </c>
      <c r="D26" s="127">
        <f>'Tab6'!D291</f>
        <v>79071</v>
      </c>
      <c r="E26" s="127">
        <f>'Tab6'!E291</f>
        <v>71148</v>
      </c>
      <c r="F26" s="127">
        <f>'Tab6'!F291</f>
        <v>62048</v>
      </c>
      <c r="G26" s="127">
        <f>'Tab6'!G291</f>
        <v>64027</v>
      </c>
      <c r="H26" s="127">
        <f>'Tab6'!H291</f>
        <v>58604</v>
      </c>
      <c r="I26" s="127">
        <f>'Tab6'!I291</f>
        <v>60327</v>
      </c>
      <c r="J26" s="127">
        <f>'Tab6'!J291</f>
        <v>60317</v>
      </c>
      <c r="K26" s="127">
        <f>'Tab6'!K291</f>
        <v>58832</v>
      </c>
      <c r="L26" s="127">
        <f>'Tab6'!L291</f>
        <v>63921</v>
      </c>
      <c r="M26" s="127">
        <f>'Tab6'!M291</f>
        <v>63833</v>
      </c>
      <c r="N26" s="127">
        <f>'Tab6'!N291</f>
        <v>69963</v>
      </c>
      <c r="O26" s="127">
        <f>'Tab6'!O291</f>
        <v>795358</v>
      </c>
    </row>
    <row r="27" spans="1:15">
      <c r="A27" s="127" t="n">
        <v>17</v>
      </c>
      <c r="B27" s="127" t="s">
        <v>63</v>
      </c>
      <c r="C27" s="127">
        <f>'Tab6'!C292</f>
        <v>12766</v>
      </c>
      <c r="D27" s="127">
        <f>'Tab6'!D292</f>
        <v>11578</v>
      </c>
      <c r="E27" s="127">
        <f>'Tab6'!E292</f>
        <v>11786</v>
      </c>
      <c r="F27" s="127">
        <f>'Tab6'!F292</f>
        <v>11156</v>
      </c>
      <c r="G27" s="127">
        <f>'Tab6'!G292</f>
        <v>11656</v>
      </c>
      <c r="H27" s="127">
        <f>'Tab6'!H292</f>
        <v>11040</v>
      </c>
      <c r="I27" s="127">
        <f>'Tab6'!I292</f>
        <v>11084</v>
      </c>
      <c r="J27" s="127">
        <f>'Tab6'!J292</f>
        <v>11171</v>
      </c>
      <c r="K27" s="127">
        <f>'Tab6'!K292</f>
        <v>10559</v>
      </c>
      <c r="L27" s="127">
        <f>'Tab6'!L292</f>
        <v>11308</v>
      </c>
      <c r="M27" s="127">
        <f>'Tab6'!M292</f>
        <v>11154</v>
      </c>
      <c r="N27" s="127">
        <f>'Tab6'!N292</f>
        <v>11647</v>
      </c>
      <c r="O27" s="127">
        <f>'Tab6'!O292</f>
        <v>136905</v>
      </c>
    </row>
    <row r="28" spans="1:15">
      <c r="A28" s="84" t="s">
        <v>58</v>
      </c>
      <c r="B28" s="75"/>
      <c r="C28" s="75"/>
      <c r="D28" s="75"/>
      <c r="E28" s="75"/>
      <c r="F28" s="75"/>
      <c r="G28" s="75"/>
      <c r="H28" s="75"/>
      <c r="I28" s="75"/>
      <c r="J28" s="75"/>
      <c r="K28" s="75"/>
      <c r="L28" s="75"/>
      <c r="M28" s="75"/>
      <c r="N28" s="75"/>
      <c r="O28" s="75"/>
    </row>
    <row r="29" spans="1:15">
      <c r="A29" s="131" t="n">
        <v>16</v>
      </c>
      <c r="B29" s="129" t="s">
        <v>65</v>
      </c>
      <c r="C29" s="129">
        <f>'Tab6'!C297</f>
        <v>81742</v>
      </c>
      <c r="D29" s="129">
        <f>'Tab6'!D297</f>
        <v>76619</v>
      </c>
      <c r="E29" s="129">
        <f>'Tab6'!E297</f>
        <v>83668</v>
      </c>
      <c r="F29" s="129">
        <f>'Tab6'!F297</f>
        <v>75315</v>
      </c>
      <c r="G29" s="129">
        <f>'Tab6'!G297</f>
        <v>74525</v>
      </c>
      <c r="H29" s="129">
        <f>'Tab6'!H297</f>
        <v>69186</v>
      </c>
      <c r="I29" s="129">
        <f>'Tab6'!I297</f>
        <v>72122</v>
      </c>
      <c r="J29" s="129">
        <f>'Tab6'!J297</f>
        <v>71295</v>
      </c>
      <c r="K29" s="129">
        <f>'Tab6'!K297</f>
        <v>69037</v>
      </c>
      <c r="L29" s="129">
        <f>'Tab6'!L297</f>
        <v>76001</v>
      </c>
      <c r="M29" s="129">
        <f>'Tab6'!M297</f>
        <v>77050</v>
      </c>
      <c r="N29" s="129">
        <f>'Tab6'!N297</f>
        <v>84339</v>
      </c>
      <c r="O29" s="129">
        <f>'Tab6'!O297</f>
        <v>910899</v>
      </c>
    </row>
    <row r="30" spans="1:15">
      <c r="A30" s="132" t="n">
        <v>16</v>
      </c>
      <c r="B30" s="127" t="s">
        <v>61</v>
      </c>
      <c r="C30" s="127">
        <f>'Tab6'!C324</f>
        <v>44492</v>
      </c>
      <c r="D30" s="127">
        <f>'Tab6'!D324</f>
        <v>41417</v>
      </c>
      <c r="E30" s="127">
        <f>'Tab6'!E324</f>
        <v>45214</v>
      </c>
      <c r="F30" s="127">
        <f>'Tab6'!F324</f>
        <v>40525</v>
      </c>
      <c r="G30" s="127">
        <f>'Tab6'!G324</f>
        <v>40298</v>
      </c>
      <c r="H30" s="127">
        <f>'Tab6'!H324</f>
        <v>36564</v>
      </c>
      <c r="I30" s="127">
        <f>'Tab6'!I324</f>
        <v>38420</v>
      </c>
      <c r="J30" s="127">
        <f>'Tab6'!J324</f>
        <v>38091</v>
      </c>
      <c r="K30" s="127">
        <f>'Tab6'!K324</f>
        <v>37048</v>
      </c>
      <c r="L30" s="127">
        <f>'Tab6'!L324</f>
        <v>41359</v>
      </c>
      <c r="M30" s="127">
        <f>'Tab6'!M324</f>
        <v>42624</v>
      </c>
      <c r="N30" s="127">
        <f>'Tab6'!N324</f>
        <v>47108</v>
      </c>
      <c r="O30" s="127">
        <f>'Tab6'!O324</f>
        <v>493160</v>
      </c>
    </row>
    <row r="31" spans="1:15">
      <c r="A31" s="132" t="n">
        <v>16</v>
      </c>
      <c r="B31" s="127" t="s">
        <v>62</v>
      </c>
      <c r="C31" s="127">
        <f>'Tab6'!C325</f>
        <v>69410</v>
      </c>
      <c r="D31" s="127">
        <f>'Tab6'!D325</f>
        <v>64856</v>
      </c>
      <c r="E31" s="127">
        <f>'Tab6'!E325</f>
        <v>70937</v>
      </c>
      <c r="F31" s="127">
        <f>'Tab6'!F325</f>
        <v>63763</v>
      </c>
      <c r="G31" s="127">
        <f>'Tab6'!G325</f>
        <v>62987</v>
      </c>
      <c r="H31" s="127">
        <f>'Tab6'!H325</f>
        <v>58072</v>
      </c>
      <c r="I31" s="127">
        <f>'Tab6'!I325</f>
        <v>60616</v>
      </c>
      <c r="J31" s="127">
        <f>'Tab6'!J325</f>
        <v>59996</v>
      </c>
      <c r="K31" s="127">
        <f>'Tab6'!K325</f>
        <v>58172</v>
      </c>
      <c r="L31" s="127">
        <f>'Tab6'!L325</f>
        <v>64381</v>
      </c>
      <c r="M31" s="127">
        <f>'Tab6'!M325</f>
        <v>65655</v>
      </c>
      <c r="N31" s="127">
        <f>'Tab6'!N325</f>
        <v>72351</v>
      </c>
      <c r="O31" s="127">
        <f>'Tab6'!O325</f>
        <v>771196</v>
      </c>
    </row>
    <row r="32" spans="1:15">
      <c r="A32" s="132" t="n">
        <v>16</v>
      </c>
      <c r="B32" s="127" t="s">
        <v>63</v>
      </c>
      <c r="C32" s="127">
        <f>'Tab6'!C326</f>
        <v>12332</v>
      </c>
      <c r="D32" s="127">
        <f>'Tab6'!D326</f>
        <v>11763</v>
      </c>
      <c r="E32" s="127">
        <f>'Tab6'!E326</f>
        <v>12731</v>
      </c>
      <c r="F32" s="127">
        <f>'Tab6'!F326</f>
        <v>11552</v>
      </c>
      <c r="G32" s="127">
        <f>'Tab6'!G326</f>
        <v>11538</v>
      </c>
      <c r="H32" s="127">
        <f>'Tab6'!H326</f>
        <v>11114</v>
      </c>
      <c r="I32" s="127">
        <f>'Tab6'!I326</f>
        <v>11506</v>
      </c>
      <c r="J32" s="127">
        <f>'Tab6'!J326</f>
        <v>11299</v>
      </c>
      <c r="K32" s="127">
        <f>'Tab6'!K326</f>
        <v>10865</v>
      </c>
      <c r="L32" s="127">
        <f>'Tab6'!L326</f>
        <v>11620</v>
      </c>
      <c r="M32" s="127">
        <f>'Tab6'!M326</f>
        <v>11395</v>
      </c>
      <c r="N32" s="127">
        <f>'Tab6'!N326</f>
        <v>11988</v>
      </c>
      <c r="O32" s="127">
        <f>'Tab6'!O326</f>
        <v>139703</v>
      </c>
    </row>
    <row r="34" spans="2:2" ht="20.40" customHeight="1">
      <c r="B34" s="38" t="s">
        <v>66</v>
      </c>
    </row>
    <row r="35" spans="1:15" s="76" customFormat="1" ht="15.80">
      <c r="A35" s="84" t="s">
        <v>58</v>
      </c>
      <c r="B35" s="67"/>
      <c r="C35" s="249" t="s">
        <v>67</v>
      </c>
      <c r="D35" s="249" t="s">
        <v>67</v>
      </c>
      <c r="E35" s="249" t="s">
        <v>67</v>
      </c>
      <c r="F35" s="249" t="s">
        <v>67</v>
      </c>
      <c r="G35" s="249" t="s">
        <v>67</v>
      </c>
      <c r="H35" s="249" t="s">
        <v>67</v>
      </c>
      <c r="I35" s="249" t="s">
        <v>67</v>
      </c>
      <c r="J35" s="249" t="s">
        <v>67</v>
      </c>
      <c r="K35" s="249" t="s">
        <v>67</v>
      </c>
      <c r="L35" s="249" t="s">
        <v>67</v>
      </c>
      <c r="M35" s="249" t="s">
        <v>67</v>
      </c>
      <c r="N35" s="249" t="s">
        <v>67</v>
      </c>
      <c r="O35" s="75" t="s">
        <v>59</v>
      </c>
    </row>
    <row r="36" spans="1:15">
      <c r="A36" s="136" t="s">
        <v>68</v>
      </c>
      <c r="B36" s="129" t="s">
        <v>65</v>
      </c>
      <c r="C36" s="129">
        <f>$O36/12</f>
        <v>77865.75</v>
      </c>
      <c r="D36" s="129">
        <f>$O36/12</f>
        <v>77865.75</v>
      </c>
      <c r="E36" s="129">
        <f>$O36/12</f>
        <v>77865.75</v>
      </c>
      <c r="F36" s="129">
        <f>$O36/12</f>
        <v>77865.75</v>
      </c>
      <c r="G36" s="129">
        <f>$O36/12</f>
        <v>77865.75</v>
      </c>
      <c r="H36" s="129">
        <f>$O36/12</f>
        <v>77865.75</v>
      </c>
      <c r="I36" s="129">
        <f>$O36/12</f>
        <v>77865.75</v>
      </c>
      <c r="J36" s="129">
        <f>$O36/12</f>
        <v>77865.75</v>
      </c>
      <c r="K36" s="129">
        <f>$O36/12</f>
        <v>77865.75</v>
      </c>
      <c r="L36" s="129">
        <f>$O36/12</f>
        <v>77865.75</v>
      </c>
      <c r="M36" s="129">
        <f>$O36/12</f>
        <v>77865.75</v>
      </c>
      <c r="N36" s="129">
        <f>$O36/12</f>
        <v>77865.75</v>
      </c>
      <c r="O36" s="129">
        <f>(O29+O24+O19+O14)/4</f>
        <v>934389</v>
      </c>
    </row>
    <row r="37" spans="1:15">
      <c r="A37" s="135" t="s">
        <v>68</v>
      </c>
      <c r="B37" s="127" t="s">
        <v>61</v>
      </c>
      <c r="C37" s="127">
        <f>$O37/12</f>
        <v>43403.2708333333358</v>
      </c>
      <c r="D37" s="127">
        <f>$O37/12</f>
        <v>43403.2708333333358</v>
      </c>
      <c r="E37" s="127">
        <f>$O37/12</f>
        <v>43403.2708333333358</v>
      </c>
      <c r="F37" s="127">
        <f>$O37/12</f>
        <v>43403.2708333333358</v>
      </c>
      <c r="G37" s="127">
        <f>$O37/12</f>
        <v>43403.2708333333358</v>
      </c>
      <c r="H37" s="127">
        <f>$O37/12</f>
        <v>43403.2708333333358</v>
      </c>
      <c r="I37" s="127">
        <f>$O37/12</f>
        <v>43403.2708333333358</v>
      </c>
      <c r="J37" s="127">
        <f>$O37/12</f>
        <v>43403.2708333333358</v>
      </c>
      <c r="K37" s="127">
        <f>$O37/12</f>
        <v>43403.2708333333358</v>
      </c>
      <c r="L37" s="127">
        <f>$O37/12</f>
        <v>43403.2708333333358</v>
      </c>
      <c r="M37" s="127">
        <f>$O37/12</f>
        <v>43403.2708333333358</v>
      </c>
      <c r="N37" s="127">
        <f>$O37/12</f>
        <v>43403.2708333333358</v>
      </c>
      <c r="O37" s="127">
        <f>(O30+O25+O20+O15)/4</f>
        <v>520839.25</v>
      </c>
    </row>
    <row r="38" spans="1:15">
      <c r="A38" s="135" t="s">
        <v>68</v>
      </c>
      <c r="B38" s="127" t="s">
        <v>62</v>
      </c>
      <c r="C38" s="127">
        <f>$O38/12</f>
        <v>66370.8125</v>
      </c>
      <c r="D38" s="127">
        <f>$O38/12</f>
        <v>66370.8125</v>
      </c>
      <c r="E38" s="127">
        <f>$O38/12</f>
        <v>66370.8125</v>
      </c>
      <c r="F38" s="127">
        <f>$O38/12</f>
        <v>66370.8125</v>
      </c>
      <c r="G38" s="127">
        <f>$O38/12</f>
        <v>66370.8125</v>
      </c>
      <c r="H38" s="127">
        <f>$O38/12</f>
        <v>66370.8125</v>
      </c>
      <c r="I38" s="127">
        <f>$O38/12</f>
        <v>66370.8125</v>
      </c>
      <c r="J38" s="127">
        <f>$O38/12</f>
        <v>66370.8125</v>
      </c>
      <c r="K38" s="127">
        <f>$O38/12</f>
        <v>66370.8125</v>
      </c>
      <c r="L38" s="127">
        <f>$O38/12</f>
        <v>66370.8125</v>
      </c>
      <c r="M38" s="127">
        <f>$O38/12</f>
        <v>66370.8125</v>
      </c>
      <c r="N38" s="127">
        <f>$O38/12</f>
        <v>66370.8125</v>
      </c>
      <c r="O38" s="127">
        <f>(O31+O26+O21+O16)/4</f>
        <v>796449.75</v>
      </c>
    </row>
    <row r="39" spans="1:15">
      <c r="A39" s="135" t="s">
        <v>68</v>
      </c>
      <c r="B39" s="127" t="s">
        <v>63</v>
      </c>
      <c r="C39" s="127">
        <f>$O39/12</f>
        <v>11494.9375</v>
      </c>
      <c r="D39" s="127">
        <f>$O39/12</f>
        <v>11494.9375</v>
      </c>
      <c r="E39" s="127">
        <f>$O39/12</f>
        <v>11494.9375</v>
      </c>
      <c r="F39" s="127">
        <f>$O39/12</f>
        <v>11494.9375</v>
      </c>
      <c r="G39" s="127">
        <f>$O39/12</f>
        <v>11494.9375</v>
      </c>
      <c r="H39" s="127">
        <f>$O39/12</f>
        <v>11494.9375</v>
      </c>
      <c r="I39" s="127">
        <f>$O39/12</f>
        <v>11494.9375</v>
      </c>
      <c r="J39" s="127">
        <f>$O39/12</f>
        <v>11494.9375</v>
      </c>
      <c r="K39" s="127">
        <f>$O39/12</f>
        <v>11494.9375</v>
      </c>
      <c r="L39" s="127">
        <f>$O39/12</f>
        <v>11494.9375</v>
      </c>
      <c r="M39" s="127">
        <f>$O39/12</f>
        <v>11494.9375</v>
      </c>
      <c r="N39" s="127">
        <f>$O39/12</f>
        <v>11494.9375</v>
      </c>
      <c r="O39" s="127">
        <f>(O32+O27+O22+O17)/4</f>
        <v>137939.25</v>
      </c>
    </row>
    <row r="40" spans="1:15">
      <c r="A40" s="135" t="s">
        <v>68</v>
      </c>
      <c r="B40" s="127" t="s">
        <v>64</v>
      </c>
      <c r="C40" s="127">
        <f>$O40/12</f>
        <v>2604.27083333333348</v>
      </c>
      <c r="D40" s="127">
        <f>$O40/12</f>
        <v>2604.27083333333348</v>
      </c>
      <c r="E40" s="127">
        <f>$O40/12</f>
        <v>2604.27083333333348</v>
      </c>
      <c r="F40" s="127">
        <f>$O40/12</f>
        <v>2604.27083333333348</v>
      </c>
      <c r="G40" s="127">
        <f>$O40/12</f>
        <v>2604.27083333333348</v>
      </c>
      <c r="H40" s="127">
        <f>$O40/12</f>
        <v>2604.27083333333348</v>
      </c>
      <c r="I40" s="127">
        <f>$O40/12</f>
        <v>2604.27083333333348</v>
      </c>
      <c r="J40" s="127">
        <f>$O40/12</f>
        <v>2604.27083333333348</v>
      </c>
      <c r="K40" s="127">
        <f>$O40/12</f>
        <v>2604.27083333333348</v>
      </c>
      <c r="L40" s="127">
        <f>$O40/12</f>
        <v>2604.27083333333348</v>
      </c>
      <c r="M40" s="127">
        <f>$O40/12</f>
        <v>2604.27083333333348</v>
      </c>
      <c r="N40" s="127">
        <f>$O40/12</f>
        <v>2604.27083333333348</v>
      </c>
      <c r="O40" s="127">
        <f>'Tab6'!O361</f>
        <v>31251.25</v>
      </c>
    </row>
    <row r="42" spans="1:17">
      <c r="A42" s="112"/>
      <c r="Q42" s="112"/>
    </row>
    <row r="43" spans="1:17">
      <c r="A43" s="112"/>
      <c r="Q43" s="112"/>
    </row>
    <row r="44" spans="1:17">
      <c r="A44" s="112"/>
      <c r="Q44" s="112"/>
    </row>
    <row r="45" spans="1:17">
      <c r="A45" s="112"/>
      <c r="Q45" s="112"/>
    </row>
    <row r="46" spans="1:17">
      <c r="A46" s="112"/>
      <c r="Q46" s="112"/>
    </row>
    <row r="47" spans="1:17">
      <c r="A47" s="112"/>
      <c r="Q47" s="112"/>
    </row>
    <row r="48" spans="1:17">
      <c r="A48" s="112"/>
      <c r="Q48" s="112"/>
    </row>
    <row r="49" spans="1:16384" s="113" customFormat="1" ht="18">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2"/>
      <c r="DV49" s="112"/>
      <c r="DW49" s="112"/>
      <c r="DX49" s="112"/>
      <c r="DY49" s="112"/>
      <c r="DZ49" s="112"/>
      <c r="EA49" s="112"/>
      <c r="EB49" s="112"/>
      <c r="EC49" s="112"/>
      <c r="ED49" s="112"/>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2"/>
      <c r="IP49" s="112"/>
      <c r="IQ49" s="112"/>
      <c r="IR49" s="112"/>
      <c r="IS49" s="112"/>
      <c r="IT49" s="112"/>
      <c r="IU49" s="112"/>
      <c r="IV49" s="112"/>
      <c r="IW49" s="112"/>
      <c r="IX49" s="112"/>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2"/>
      <c r="NJ49" s="112"/>
      <c r="NK49" s="112"/>
      <c r="NL49" s="112"/>
      <c r="NM49" s="112"/>
      <c r="NN49" s="112"/>
      <c r="NO49" s="112"/>
      <c r="NP49" s="112"/>
      <c r="NQ49" s="112"/>
      <c r="NR49" s="112"/>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2"/>
      <c r="SD49" s="112"/>
      <c r="SE49" s="112"/>
      <c r="SF49" s="112"/>
      <c r="SG49" s="112"/>
      <c r="SH49" s="112"/>
      <c r="SI49" s="112"/>
      <c r="SJ49" s="112"/>
      <c r="SK49" s="112"/>
      <c r="SL49" s="112"/>
      <c r="SM49" s="112"/>
      <c r="SN49" s="112"/>
      <c r="SO49" s="112"/>
      <c r="SP49" s="112"/>
      <c r="SQ49" s="112"/>
      <c r="SR49" s="112"/>
      <c r="SS49" s="112"/>
      <c r="ST49" s="112"/>
      <c r="SU49" s="112"/>
      <c r="SV49" s="112"/>
      <c r="SW49" s="112"/>
      <c r="SX49" s="112"/>
      <c r="SY49" s="112"/>
      <c r="SZ49" s="112"/>
      <c r="TA49" s="112"/>
      <c r="TB49" s="112"/>
      <c r="TC49" s="112"/>
      <c r="TD49" s="112"/>
      <c r="TE49" s="112"/>
      <c r="TF49" s="112"/>
      <c r="TG49" s="112"/>
      <c r="TH49" s="112"/>
      <c r="TI49" s="112"/>
      <c r="TJ49" s="112"/>
      <c r="TK49" s="112"/>
      <c r="TL49" s="112"/>
      <c r="TM49" s="112"/>
      <c r="TN49" s="112"/>
      <c r="TO49" s="112"/>
      <c r="TP49" s="112"/>
      <c r="TQ49" s="112"/>
      <c r="TR49" s="112"/>
      <c r="TS49" s="112"/>
      <c r="TT49" s="112"/>
      <c r="TU49" s="112"/>
      <c r="TV49" s="112"/>
      <c r="TW49" s="112"/>
      <c r="TX49" s="112"/>
      <c r="TY49" s="112"/>
      <c r="TZ49" s="112"/>
      <c r="UA49" s="112"/>
      <c r="UB49" s="112"/>
      <c r="UC49" s="112"/>
      <c r="UD49" s="112"/>
      <c r="UE49" s="112"/>
      <c r="UF49" s="112"/>
      <c r="UG49" s="112"/>
      <c r="UH49" s="112"/>
      <c r="UI49" s="112"/>
      <c r="UJ49" s="112"/>
      <c r="UK49" s="112"/>
      <c r="UL49" s="112"/>
      <c r="UM49" s="112"/>
      <c r="UN49" s="112"/>
      <c r="UO49" s="112"/>
      <c r="UP49" s="112"/>
      <c r="UQ49" s="112"/>
      <c r="UR49" s="112"/>
      <c r="US49" s="112"/>
      <c r="UT49" s="112"/>
      <c r="UU49" s="112"/>
      <c r="UV49" s="112"/>
      <c r="UW49" s="112"/>
      <c r="UX49" s="112"/>
      <c r="UY49" s="112"/>
      <c r="UZ49" s="112"/>
      <c r="VA49" s="112"/>
      <c r="VB49" s="112"/>
      <c r="VC49" s="112"/>
      <c r="VD49" s="112"/>
      <c r="VE49" s="112"/>
      <c r="VF49" s="112"/>
      <c r="VG49" s="112"/>
      <c r="VH49" s="112"/>
      <c r="VI49" s="112"/>
      <c r="VJ49" s="112"/>
      <c r="VK49" s="112"/>
      <c r="VL49" s="112"/>
      <c r="VM49" s="112"/>
      <c r="VN49" s="112"/>
      <c r="VO49" s="112"/>
      <c r="VP49" s="112"/>
      <c r="VQ49" s="112"/>
      <c r="VR49" s="112"/>
      <c r="VS49" s="112"/>
      <c r="VT49" s="112"/>
      <c r="VU49" s="112"/>
      <c r="VV49" s="112"/>
      <c r="VW49" s="112"/>
      <c r="VX49" s="112"/>
      <c r="VY49" s="112"/>
      <c r="VZ49" s="112"/>
      <c r="WA49" s="112"/>
      <c r="WB49" s="112"/>
      <c r="WC49" s="112"/>
      <c r="WD49" s="112"/>
      <c r="WE49" s="112"/>
      <c r="WF49" s="112"/>
      <c r="WG49" s="112"/>
      <c r="WH49" s="112"/>
      <c r="WI49" s="112"/>
      <c r="WJ49" s="112"/>
      <c r="WK49" s="112"/>
      <c r="WL49" s="112"/>
      <c r="WM49" s="112"/>
      <c r="WN49" s="112"/>
      <c r="WO49" s="112"/>
      <c r="WP49" s="112"/>
      <c r="WQ49" s="112"/>
      <c r="WR49" s="112"/>
      <c r="WS49" s="112"/>
      <c r="WT49" s="112"/>
      <c r="WU49" s="112"/>
      <c r="WV49" s="112"/>
      <c r="WW49" s="112"/>
      <c r="WX49" s="112"/>
      <c r="WY49" s="112"/>
      <c r="WZ49" s="112"/>
      <c r="XA49" s="112"/>
      <c r="XB49" s="112"/>
      <c r="XC49" s="112"/>
      <c r="XD49" s="112"/>
      <c r="XE49" s="112"/>
      <c r="XF49" s="112"/>
      <c r="XG49" s="112"/>
      <c r="XH49" s="112"/>
      <c r="XI49" s="112"/>
      <c r="XJ49" s="112"/>
      <c r="XK49" s="112"/>
      <c r="XL49" s="112"/>
      <c r="XM49" s="112"/>
      <c r="XN49" s="112"/>
      <c r="XO49" s="112"/>
      <c r="XP49" s="112"/>
      <c r="XQ49" s="112"/>
      <c r="XR49" s="112"/>
      <c r="XS49" s="112"/>
      <c r="XT49" s="112"/>
      <c r="XU49" s="112"/>
      <c r="XV49" s="112"/>
      <c r="XW49" s="112"/>
      <c r="XX49" s="112"/>
      <c r="XY49" s="112"/>
      <c r="XZ49" s="112"/>
      <c r="YA49" s="112"/>
      <c r="YB49" s="112"/>
      <c r="YC49" s="112"/>
      <c r="YD49" s="112"/>
      <c r="YE49" s="112"/>
      <c r="YF49" s="112"/>
      <c r="YG49" s="112"/>
      <c r="YH49" s="112"/>
      <c r="YI49" s="112"/>
      <c r="YJ49" s="112"/>
      <c r="YK49" s="112"/>
      <c r="YL49" s="112"/>
      <c r="YM49" s="112"/>
      <c r="YN49" s="112"/>
      <c r="YO49" s="112"/>
      <c r="YP49" s="112"/>
      <c r="YQ49" s="112"/>
      <c r="YR49" s="112"/>
      <c r="YS49" s="112"/>
      <c r="YT49" s="112"/>
      <c r="YU49" s="112"/>
      <c r="YV49" s="112"/>
      <c r="YW49" s="112"/>
      <c r="YX49" s="112"/>
      <c r="YY49" s="112"/>
      <c r="YZ49" s="112"/>
      <c r="ZA49" s="112"/>
      <c r="ZB49" s="112"/>
      <c r="ZC49" s="112"/>
      <c r="ZD49" s="112"/>
      <c r="ZE49" s="112"/>
      <c r="ZF49" s="112"/>
      <c r="ZG49" s="112"/>
      <c r="ZH49" s="112"/>
      <c r="ZI49" s="112"/>
      <c r="ZJ49" s="112"/>
      <c r="ZK49" s="112"/>
      <c r="ZL49" s="112"/>
      <c r="ZM49" s="112"/>
      <c r="ZN49" s="112"/>
      <c r="ZO49" s="112"/>
      <c r="ZP49" s="112"/>
      <c r="ZQ49" s="112"/>
      <c r="ZR49" s="112"/>
      <c r="ZS49" s="112"/>
      <c r="ZT49" s="112"/>
      <c r="ZU49" s="112"/>
      <c r="ZV49" s="112"/>
      <c r="ZW49" s="112"/>
      <c r="ZX49" s="112"/>
      <c r="ZY49" s="112"/>
      <c r="ZZ49" s="112"/>
      <c r="AAA49" s="112"/>
      <c r="AAB49" s="112"/>
      <c r="AAC49" s="112"/>
      <c r="AAD49" s="112"/>
      <c r="AAE49" s="112"/>
      <c r="AAF49" s="112"/>
      <c r="AAG49" s="112"/>
      <c r="AAH49" s="112"/>
      <c r="AAI49" s="112"/>
      <c r="AAJ49" s="112"/>
      <c r="AAK49" s="112"/>
      <c r="AAL49" s="112"/>
      <c r="AAM49" s="112"/>
      <c r="AAN49" s="112"/>
      <c r="AAO49" s="112"/>
      <c r="AAP49" s="112"/>
      <c r="AAQ49" s="112"/>
      <c r="AAR49" s="112"/>
      <c r="AAS49" s="112"/>
      <c r="AAT49" s="112"/>
      <c r="AAU49" s="112"/>
      <c r="AAV49" s="112"/>
      <c r="AAW49" s="112"/>
      <c r="AAX49" s="112"/>
      <c r="AAY49" s="112"/>
      <c r="AAZ49" s="112"/>
      <c r="ABA49" s="112"/>
      <c r="ABB49" s="112"/>
      <c r="ABC49" s="112"/>
      <c r="ABD49" s="112"/>
      <c r="ABE49" s="112"/>
      <c r="ABF49" s="112"/>
      <c r="ABG49" s="112"/>
      <c r="ABH49" s="112"/>
      <c r="ABI49" s="112"/>
      <c r="ABJ49" s="112"/>
      <c r="ABK49" s="112"/>
      <c r="ABL49" s="112"/>
      <c r="ABM49" s="112"/>
      <c r="ABN49" s="112"/>
      <c r="ABO49" s="112"/>
      <c r="ABP49" s="112"/>
      <c r="ABQ49" s="112"/>
      <c r="ABR49" s="112"/>
      <c r="ABS49" s="112"/>
      <c r="ABT49" s="112"/>
      <c r="ABU49" s="112"/>
      <c r="ABV49" s="112"/>
      <c r="ABW49" s="112"/>
      <c r="ABX49" s="112"/>
      <c r="ABY49" s="112"/>
      <c r="ABZ49" s="112"/>
      <c r="ACA49" s="112"/>
      <c r="ACB49" s="112"/>
      <c r="ACC49" s="112"/>
      <c r="ACD49" s="112"/>
      <c r="ACE49" s="112"/>
      <c r="ACF49" s="112"/>
      <c r="ACG49" s="112"/>
      <c r="ACH49" s="112"/>
      <c r="ACI49" s="112"/>
      <c r="ACJ49" s="112"/>
      <c r="ACK49" s="112"/>
      <c r="ACL49" s="112"/>
      <c r="ACM49" s="112"/>
      <c r="ACN49" s="112"/>
      <c r="ACO49" s="112"/>
      <c r="ACP49" s="112"/>
      <c r="ACQ49" s="112"/>
      <c r="ACR49" s="112"/>
      <c r="ACS49" s="112"/>
      <c r="ACT49" s="112"/>
      <c r="ACU49" s="112"/>
      <c r="ACV49" s="112"/>
      <c r="ACW49" s="112"/>
      <c r="ACX49" s="112"/>
      <c r="ACY49" s="112"/>
      <c r="ACZ49" s="112"/>
      <c r="ADA49" s="112"/>
      <c r="ADB49" s="112"/>
      <c r="ADC49" s="112"/>
      <c r="ADD49" s="112"/>
      <c r="ADE49" s="112"/>
      <c r="ADF49" s="112"/>
      <c r="ADG49" s="112"/>
      <c r="ADH49" s="112"/>
      <c r="ADI49" s="112"/>
      <c r="ADJ49" s="112"/>
      <c r="ADK49" s="112"/>
      <c r="ADL49" s="112"/>
      <c r="ADM49" s="112"/>
      <c r="ADN49" s="112"/>
      <c r="ADO49" s="112"/>
      <c r="ADP49" s="112"/>
      <c r="ADQ49" s="112"/>
      <c r="ADR49" s="112"/>
      <c r="ADS49" s="112"/>
      <c r="ADT49" s="112"/>
      <c r="ADU49" s="112"/>
      <c r="ADV49" s="112"/>
      <c r="ADW49" s="112"/>
      <c r="ADX49" s="112"/>
      <c r="ADY49" s="112"/>
      <c r="ADZ49" s="112"/>
      <c r="AEA49" s="112"/>
      <c r="AEB49" s="112"/>
      <c r="AEC49" s="112"/>
      <c r="AED49" s="112"/>
      <c r="AEE49" s="112"/>
      <c r="AEF49" s="112"/>
      <c r="AEG49" s="112"/>
      <c r="AEH49" s="112"/>
      <c r="AEI49" s="112"/>
      <c r="AEJ49" s="112"/>
      <c r="AEK49" s="112"/>
      <c r="AEL49" s="112"/>
      <c r="AEM49" s="112"/>
      <c r="AEN49" s="112"/>
      <c r="AEO49" s="112"/>
      <c r="AEP49" s="112"/>
      <c r="AEQ49" s="112"/>
      <c r="AER49" s="112"/>
      <c r="AES49" s="112"/>
      <c r="AET49" s="112"/>
      <c r="AEU49" s="112"/>
      <c r="AEV49" s="112"/>
      <c r="AEW49" s="112"/>
      <c r="AEX49" s="112"/>
      <c r="AEY49" s="112"/>
      <c r="AEZ49" s="112"/>
      <c r="AFA49" s="112"/>
      <c r="AFB49" s="112"/>
      <c r="AFC49" s="112"/>
      <c r="AFD49" s="112"/>
      <c r="AFE49" s="112"/>
      <c r="AFF49" s="112"/>
      <c r="AFG49" s="112"/>
      <c r="AFH49" s="112"/>
      <c r="AFI49" s="112"/>
      <c r="AFJ49" s="112"/>
      <c r="AFK49" s="112"/>
      <c r="AFL49" s="112"/>
      <c r="AFM49" s="112"/>
      <c r="AFN49" s="112"/>
      <c r="AFO49" s="112"/>
      <c r="AFP49" s="112"/>
      <c r="AFQ49" s="112"/>
      <c r="AFR49" s="112"/>
      <c r="AFS49" s="112"/>
      <c r="AFT49" s="112"/>
      <c r="AFU49" s="112"/>
      <c r="AFV49" s="112"/>
      <c r="AFW49" s="112"/>
      <c r="AFX49" s="112"/>
      <c r="AFY49" s="112"/>
      <c r="AFZ49" s="112"/>
      <c r="AGA49" s="112"/>
      <c r="AGB49" s="112"/>
      <c r="AGC49" s="112"/>
      <c r="AGD49" s="112"/>
      <c r="AGE49" s="112"/>
      <c r="AGF49" s="112"/>
      <c r="AGG49" s="112"/>
      <c r="AGH49" s="112"/>
      <c r="AGI49" s="112"/>
      <c r="AGJ49" s="112"/>
      <c r="AGK49" s="112"/>
      <c r="AGL49" s="112"/>
      <c r="AGM49" s="112"/>
      <c r="AGN49" s="112"/>
      <c r="AGO49" s="112"/>
      <c r="AGP49" s="112"/>
      <c r="AGQ49" s="112"/>
      <c r="AGR49" s="112"/>
      <c r="AGS49" s="112"/>
      <c r="AGT49" s="112"/>
      <c r="AGU49" s="112"/>
      <c r="AGV49" s="112"/>
      <c r="AGW49" s="112"/>
      <c r="AGX49" s="112"/>
      <c r="AGY49" s="112"/>
      <c r="AGZ49" s="112"/>
      <c r="AHA49" s="112"/>
      <c r="AHB49" s="112"/>
      <c r="AHC49" s="112"/>
      <c r="AHD49" s="112"/>
      <c r="AHE49" s="112"/>
      <c r="AHF49" s="112"/>
      <c r="AHG49" s="112"/>
      <c r="AHH49" s="112"/>
      <c r="AHI49" s="112"/>
      <c r="AHJ49" s="112"/>
      <c r="AHK49" s="112"/>
      <c r="AHL49" s="112"/>
      <c r="AHM49" s="112"/>
      <c r="AHN49" s="112"/>
      <c r="AHO49" s="112"/>
      <c r="AHP49" s="112"/>
      <c r="AHQ49" s="112"/>
      <c r="AHR49" s="112"/>
      <c r="AHS49" s="112"/>
      <c r="AHT49" s="112"/>
      <c r="AHU49" s="112"/>
      <c r="AHV49" s="112"/>
      <c r="AHW49" s="112"/>
      <c r="AHX49" s="112"/>
      <c r="AHY49" s="112"/>
      <c r="AHZ49" s="112"/>
      <c r="AIA49" s="112"/>
      <c r="AIB49" s="112"/>
      <c r="AIC49" s="112"/>
      <c r="AID49" s="112"/>
      <c r="AIE49" s="112"/>
      <c r="AIF49" s="112"/>
      <c r="AIG49" s="112"/>
      <c r="AIH49" s="112"/>
      <c r="AII49" s="112"/>
      <c r="AIJ49" s="112"/>
      <c r="AIK49" s="112"/>
      <c r="AIL49" s="112"/>
      <c r="AIM49" s="112"/>
      <c r="AIN49" s="112"/>
      <c r="AIO49" s="112"/>
      <c r="AIP49" s="112"/>
      <c r="AIQ49" s="112"/>
      <c r="AIR49" s="112"/>
      <c r="AIS49" s="112"/>
      <c r="AIT49" s="112"/>
      <c r="AIU49" s="112"/>
      <c r="AIV49" s="112"/>
      <c r="AIW49" s="112"/>
      <c r="AIX49" s="112"/>
      <c r="AIY49" s="112"/>
      <c r="AIZ49" s="112"/>
      <c r="AJA49" s="112"/>
      <c r="AJB49" s="112"/>
      <c r="AJC49" s="112"/>
      <c r="AJD49" s="112"/>
      <c r="AJE49" s="112"/>
      <c r="AJF49" s="112"/>
      <c r="AJG49" s="112"/>
      <c r="AJH49" s="112"/>
      <c r="AJI49" s="112"/>
      <c r="AJJ49" s="112"/>
      <c r="AJK49" s="112"/>
      <c r="AJL49" s="112"/>
      <c r="AJM49" s="112"/>
      <c r="AJN49" s="112"/>
      <c r="AJO49" s="112"/>
      <c r="AJP49" s="112"/>
      <c r="AJQ49" s="112"/>
      <c r="AJR49" s="112"/>
      <c r="AJS49" s="112"/>
      <c r="AJT49" s="112"/>
      <c r="AJU49" s="112"/>
      <c r="AJV49" s="112"/>
      <c r="AJW49" s="112"/>
      <c r="AJX49" s="112"/>
      <c r="AJY49" s="112"/>
      <c r="AJZ49" s="112"/>
      <c r="AKA49" s="112"/>
      <c r="AKB49" s="112"/>
      <c r="AKC49" s="112"/>
      <c r="AKD49" s="112"/>
      <c r="AKE49" s="112"/>
      <c r="AKF49" s="112"/>
      <c r="AKG49" s="112"/>
      <c r="AKH49" s="112"/>
      <c r="AKI49" s="112"/>
      <c r="AKJ49" s="112"/>
      <c r="AKK49" s="112"/>
      <c r="AKL49" s="112"/>
      <c r="AKM49" s="112"/>
      <c r="AKN49" s="112"/>
      <c r="AKO49" s="112"/>
      <c r="AKP49" s="112"/>
      <c r="AKQ49" s="112"/>
      <c r="AKR49" s="112"/>
      <c r="AKS49" s="112"/>
      <c r="AKT49" s="112"/>
      <c r="AKU49" s="112"/>
      <c r="AKV49" s="112"/>
      <c r="AKW49" s="112"/>
      <c r="AKX49" s="112"/>
      <c r="AKY49" s="112"/>
      <c r="AKZ49" s="112"/>
      <c r="ALA49" s="112"/>
      <c r="ALB49" s="112"/>
      <c r="ALC49" s="112"/>
      <c r="ALD49" s="112"/>
      <c r="ALE49" s="112"/>
      <c r="ALF49" s="112"/>
      <c r="ALG49" s="112"/>
      <c r="ALH49" s="112"/>
      <c r="ALI49" s="112"/>
      <c r="ALJ49" s="112"/>
      <c r="ALK49" s="112"/>
      <c r="ALL49" s="112"/>
      <c r="ALM49" s="112"/>
      <c r="ALN49" s="112"/>
      <c r="ALO49" s="112"/>
      <c r="ALP49" s="112"/>
      <c r="ALQ49" s="112"/>
      <c r="ALR49" s="112"/>
      <c r="ALS49" s="112"/>
      <c r="ALT49" s="112"/>
      <c r="ALU49" s="112"/>
      <c r="ALV49" s="112"/>
      <c r="ALW49" s="112"/>
      <c r="ALX49" s="112"/>
      <c r="ALY49" s="112"/>
      <c r="ALZ49" s="112"/>
      <c r="AMA49" s="112"/>
      <c r="AMB49" s="112"/>
      <c r="AMC49" s="112"/>
      <c r="AMD49" s="112"/>
      <c r="AME49" s="112"/>
      <c r="AMF49" s="112"/>
      <c r="AMG49" s="112"/>
      <c r="AMH49" s="112"/>
      <c r="AMI49" s="112"/>
      <c r="AMJ49" s="112"/>
      <c r="AMK49" s="112"/>
      <c r="AML49" s="112"/>
      <c r="AMM49" s="112"/>
      <c r="AMN49" s="112"/>
      <c r="AMO49" s="112"/>
      <c r="AMP49" s="112"/>
      <c r="AMQ49" s="112"/>
      <c r="AMR49" s="112"/>
      <c r="AMS49" s="112"/>
      <c r="AMT49" s="112"/>
      <c r="AMU49" s="112"/>
      <c r="AMV49" s="112"/>
      <c r="AMW49" s="112"/>
      <c r="AMX49" s="112"/>
      <c r="AMY49" s="112"/>
      <c r="AMZ49" s="112"/>
      <c r="ANA49" s="112"/>
      <c r="ANB49" s="112"/>
      <c r="ANC49" s="112"/>
      <c r="AND49" s="112"/>
      <c r="ANE49" s="112"/>
      <c r="ANF49" s="112"/>
      <c r="ANG49" s="112"/>
      <c r="ANH49" s="112"/>
      <c r="ANI49" s="112"/>
      <c r="ANJ49" s="112"/>
      <c r="ANK49" s="112"/>
      <c r="ANL49" s="112"/>
      <c r="ANM49" s="112"/>
      <c r="ANN49" s="112"/>
      <c r="ANO49" s="112"/>
      <c r="ANP49" s="112"/>
      <c r="ANQ49" s="112"/>
      <c r="ANR49" s="112"/>
      <c r="ANS49" s="112"/>
      <c r="ANT49" s="112"/>
      <c r="ANU49" s="112"/>
      <c r="ANV49" s="112"/>
      <c r="ANW49" s="112"/>
      <c r="ANX49" s="112"/>
      <c r="ANY49" s="112"/>
      <c r="ANZ49" s="112"/>
      <c r="AOA49" s="112"/>
      <c r="AOB49" s="112"/>
      <c r="AOC49" s="112"/>
      <c r="AOD49" s="112"/>
      <c r="AOE49" s="112"/>
      <c r="AOF49" s="112"/>
      <c r="AOG49" s="112"/>
      <c r="AOH49" s="112"/>
      <c r="AOI49" s="112"/>
      <c r="AOJ49" s="112"/>
      <c r="AOK49" s="112"/>
      <c r="AOL49" s="112"/>
      <c r="AOM49" s="112"/>
      <c r="AON49" s="112"/>
      <c r="AOO49" s="112"/>
      <c r="AOP49" s="112"/>
      <c r="AOQ49" s="112"/>
      <c r="AOR49" s="112"/>
      <c r="AOS49" s="112"/>
      <c r="AOT49" s="112"/>
      <c r="AOU49" s="112"/>
      <c r="AOV49" s="112"/>
      <c r="AOW49" s="112"/>
      <c r="AOX49" s="112"/>
      <c r="AOY49" s="112"/>
      <c r="AOZ49" s="112"/>
      <c r="APA49" s="112"/>
      <c r="APB49" s="112"/>
      <c r="APC49" s="112"/>
      <c r="APD49" s="112"/>
      <c r="APE49" s="112"/>
      <c r="APF49" s="112"/>
      <c r="APG49" s="112"/>
      <c r="APH49" s="112"/>
      <c r="API49" s="112"/>
      <c r="APJ49" s="112"/>
      <c r="APK49" s="112"/>
      <c r="APL49" s="112"/>
      <c r="APM49" s="112"/>
      <c r="APN49" s="112"/>
      <c r="APO49" s="112"/>
      <c r="APP49" s="112"/>
      <c r="APQ49" s="112"/>
      <c r="APR49" s="112"/>
      <c r="APS49" s="112"/>
      <c r="APT49" s="112"/>
      <c r="APU49" s="112"/>
      <c r="APV49" s="112"/>
      <c r="APW49" s="112"/>
      <c r="APX49" s="112"/>
      <c r="APY49" s="112"/>
      <c r="APZ49" s="112"/>
      <c r="AQA49" s="112"/>
      <c r="AQB49" s="112"/>
      <c r="AQC49" s="112"/>
      <c r="AQD49" s="112"/>
      <c r="AQE49" s="112"/>
      <c r="AQF49" s="112"/>
      <c r="AQG49" s="112"/>
      <c r="AQH49" s="112"/>
      <c r="AQI49" s="112"/>
      <c r="AQJ49" s="112"/>
      <c r="AQK49" s="112"/>
      <c r="AQL49" s="112"/>
      <c r="AQM49" s="112"/>
      <c r="AQN49" s="112"/>
      <c r="AQO49" s="112"/>
      <c r="AQP49" s="112"/>
      <c r="AQQ49" s="112"/>
      <c r="AQR49" s="112"/>
      <c r="AQS49" s="112"/>
      <c r="AQT49" s="112"/>
      <c r="AQU49" s="112"/>
      <c r="AQV49" s="112"/>
      <c r="AQW49" s="112"/>
      <c r="AQX49" s="112"/>
      <c r="AQY49" s="112"/>
      <c r="AQZ49" s="112"/>
      <c r="ARA49" s="112"/>
      <c r="ARB49" s="112"/>
      <c r="ARC49" s="112"/>
      <c r="ARD49" s="112"/>
      <c r="ARE49" s="112"/>
      <c r="ARF49" s="112"/>
      <c r="ARG49" s="112"/>
      <c r="ARH49" s="112"/>
      <c r="ARI49" s="112"/>
      <c r="ARJ49" s="112"/>
      <c r="ARK49" s="112"/>
      <c r="ARL49" s="112"/>
      <c r="ARM49" s="112"/>
      <c r="ARN49" s="112"/>
      <c r="ARO49" s="112"/>
      <c r="ARP49" s="112"/>
      <c r="ARQ49" s="112"/>
      <c r="ARR49" s="112"/>
      <c r="ARS49" s="112"/>
      <c r="ART49" s="112"/>
      <c r="ARU49" s="112"/>
      <c r="ARV49" s="112"/>
      <c r="ARW49" s="112"/>
      <c r="ARX49" s="112"/>
      <c r="ARY49" s="112"/>
      <c r="ARZ49" s="112"/>
      <c r="ASA49" s="112"/>
      <c r="ASB49" s="112"/>
      <c r="ASC49" s="112"/>
      <c r="ASD49" s="112"/>
      <c r="ASE49" s="112"/>
      <c r="ASF49" s="112"/>
      <c r="ASG49" s="112"/>
      <c r="ASH49" s="112"/>
      <c r="ASI49" s="112"/>
      <c r="ASJ49" s="112"/>
      <c r="ASK49" s="112"/>
      <c r="ASL49" s="112"/>
      <c r="ASM49" s="112"/>
      <c r="ASN49" s="112"/>
      <c r="ASO49" s="112"/>
      <c r="ASP49" s="112"/>
      <c r="ASQ49" s="112"/>
      <c r="ASR49" s="112"/>
      <c r="ASS49" s="112"/>
      <c r="AST49" s="112"/>
      <c r="ASU49" s="112"/>
      <c r="ASV49" s="112"/>
      <c r="ASW49" s="112"/>
      <c r="ASX49" s="112"/>
      <c r="ASY49" s="112"/>
      <c r="ASZ49" s="112"/>
      <c r="ATA49" s="112"/>
      <c r="ATB49" s="112"/>
      <c r="ATC49" s="112"/>
      <c r="ATD49" s="112"/>
      <c r="ATE49" s="112"/>
      <c r="ATF49" s="112"/>
      <c r="ATG49" s="112"/>
      <c r="ATH49" s="112"/>
      <c r="ATI49" s="112"/>
      <c r="ATJ49" s="112"/>
      <c r="ATK49" s="112"/>
      <c r="ATL49" s="112"/>
      <c r="ATM49" s="112"/>
      <c r="ATN49" s="112"/>
      <c r="ATO49" s="112"/>
      <c r="ATP49" s="112"/>
      <c r="ATQ49" s="112"/>
      <c r="ATR49" s="112"/>
      <c r="ATS49" s="112"/>
      <c r="ATT49" s="112"/>
      <c r="ATU49" s="112"/>
      <c r="ATV49" s="112"/>
      <c r="ATW49" s="112"/>
      <c r="ATX49" s="112"/>
      <c r="ATY49" s="112"/>
      <c r="ATZ49" s="112"/>
      <c r="AUA49" s="112"/>
      <c r="AUB49" s="112"/>
      <c r="AUC49" s="112"/>
      <c r="AUD49" s="112"/>
      <c r="AUE49" s="112"/>
      <c r="AUF49" s="112"/>
      <c r="AUG49" s="112"/>
      <c r="AUH49" s="112"/>
      <c r="AUI49" s="112"/>
      <c r="AUJ49" s="112"/>
      <c r="AUK49" s="112"/>
      <c r="AUL49" s="112"/>
      <c r="AUM49" s="112"/>
      <c r="AUN49" s="112"/>
      <c r="AUO49" s="112"/>
      <c r="AUP49" s="112"/>
      <c r="AUQ49" s="112"/>
      <c r="AUR49" s="112"/>
      <c r="AUS49" s="112"/>
      <c r="AUT49" s="112"/>
      <c r="AUU49" s="112"/>
      <c r="AUV49" s="112"/>
      <c r="AUW49" s="112"/>
      <c r="AUX49" s="112"/>
      <c r="AUY49" s="112"/>
      <c r="AUZ49" s="112"/>
      <c r="AVA49" s="112"/>
      <c r="AVB49" s="112"/>
      <c r="AVC49" s="112"/>
      <c r="AVD49" s="112"/>
      <c r="AVE49" s="112"/>
      <c r="AVF49" s="112"/>
      <c r="AVG49" s="112"/>
      <c r="AVH49" s="112"/>
      <c r="AVI49" s="112"/>
      <c r="AVJ49" s="112"/>
      <c r="AVK49" s="112"/>
      <c r="AVL49" s="112"/>
      <c r="AVM49" s="112"/>
      <c r="AVN49" s="112"/>
      <c r="AVO49" s="112"/>
      <c r="AVP49" s="112"/>
      <c r="AVQ49" s="112"/>
      <c r="AVR49" s="112"/>
      <c r="AVS49" s="112"/>
      <c r="AVT49" s="112"/>
      <c r="AVU49" s="112"/>
      <c r="AVV49" s="112"/>
      <c r="AVW49" s="112"/>
      <c r="AVX49" s="112"/>
      <c r="AVY49" s="112"/>
      <c r="AVZ49" s="112"/>
      <c r="AWA49" s="112"/>
      <c r="AWB49" s="112"/>
      <c r="AWC49" s="112"/>
      <c r="AWD49" s="112"/>
      <c r="AWE49" s="112"/>
      <c r="AWF49" s="112"/>
      <c r="AWG49" s="112"/>
      <c r="AWH49" s="112"/>
      <c r="AWI49" s="112"/>
      <c r="AWJ49" s="112"/>
      <c r="AWK49" s="112"/>
      <c r="AWL49" s="112"/>
      <c r="AWM49" s="112"/>
      <c r="AWN49" s="112"/>
      <c r="AWO49" s="112"/>
      <c r="AWP49" s="112"/>
      <c r="AWQ49" s="112"/>
      <c r="AWR49" s="112"/>
      <c r="AWS49" s="112"/>
      <c r="AWT49" s="112"/>
      <c r="AWU49" s="112"/>
      <c r="AWV49" s="112"/>
      <c r="AWW49" s="112"/>
      <c r="AWX49" s="112"/>
      <c r="AWY49" s="112"/>
      <c r="AWZ49" s="112"/>
      <c r="AXA49" s="112"/>
      <c r="AXB49" s="112"/>
      <c r="AXC49" s="112"/>
      <c r="AXD49" s="112"/>
      <c r="AXE49" s="112"/>
      <c r="AXF49" s="112"/>
      <c r="AXG49" s="112"/>
      <c r="AXH49" s="112"/>
      <c r="AXI49" s="112"/>
      <c r="AXJ49" s="112"/>
      <c r="AXK49" s="112"/>
      <c r="AXL49" s="112"/>
      <c r="AXM49" s="112"/>
      <c r="AXN49" s="112"/>
      <c r="AXO49" s="112"/>
      <c r="AXP49" s="112"/>
      <c r="AXQ49" s="112"/>
      <c r="AXR49" s="112"/>
      <c r="AXS49" s="112"/>
      <c r="AXT49" s="112"/>
      <c r="AXU49" s="112"/>
      <c r="AXV49" s="112"/>
      <c r="AXW49" s="112"/>
      <c r="AXX49" s="112"/>
      <c r="AXY49" s="112"/>
      <c r="AXZ49" s="112"/>
      <c r="AYA49" s="112"/>
      <c r="AYB49" s="112"/>
      <c r="AYC49" s="112"/>
      <c r="AYD49" s="112"/>
      <c r="AYE49" s="112"/>
      <c r="AYF49" s="112"/>
      <c r="AYG49" s="112"/>
      <c r="AYH49" s="112"/>
      <c r="AYI49" s="112"/>
      <c r="AYJ49" s="112"/>
      <c r="AYK49" s="112"/>
      <c r="AYL49" s="112"/>
      <c r="AYM49" s="112"/>
      <c r="AYN49" s="112"/>
      <c r="AYO49" s="112"/>
      <c r="AYP49" s="112"/>
      <c r="AYQ49" s="112"/>
      <c r="AYR49" s="112"/>
      <c r="AYS49" s="112"/>
      <c r="AYT49" s="112"/>
      <c r="AYU49" s="112"/>
      <c r="AYV49" s="112"/>
      <c r="AYW49" s="112"/>
      <c r="AYX49" s="112"/>
      <c r="AYY49" s="112"/>
      <c r="AYZ49" s="112"/>
      <c r="AZA49" s="112"/>
      <c r="AZB49" s="112"/>
      <c r="AZC49" s="112"/>
      <c r="AZD49" s="112"/>
      <c r="AZE49" s="112"/>
      <c r="AZF49" s="112"/>
      <c r="AZG49" s="112"/>
      <c r="AZH49" s="112"/>
      <c r="AZI49" s="112"/>
      <c r="AZJ49" s="112"/>
      <c r="AZK49" s="112"/>
      <c r="AZL49" s="112"/>
      <c r="AZM49" s="112"/>
      <c r="AZN49" s="112"/>
      <c r="AZO49" s="112"/>
      <c r="AZP49" s="112"/>
      <c r="AZQ49" s="112"/>
      <c r="AZR49" s="112"/>
      <c r="AZS49" s="112"/>
      <c r="AZT49" s="112"/>
      <c r="AZU49" s="112"/>
      <c r="AZV49" s="112"/>
      <c r="AZW49" s="112"/>
      <c r="AZX49" s="112"/>
      <c r="AZY49" s="112"/>
      <c r="AZZ49" s="112"/>
      <c r="BAA49" s="112"/>
      <c r="BAB49" s="112"/>
      <c r="BAC49" s="112"/>
      <c r="BAD49" s="112"/>
      <c r="BAE49" s="112"/>
      <c r="BAF49" s="112"/>
      <c r="BAG49" s="112"/>
      <c r="BAH49" s="112"/>
      <c r="BAI49" s="112"/>
      <c r="BAJ49" s="112"/>
      <c r="BAK49" s="112"/>
      <c r="BAL49" s="112"/>
      <c r="BAM49" s="112"/>
      <c r="BAN49" s="112"/>
      <c r="BAO49" s="112"/>
      <c r="BAP49" s="112"/>
      <c r="BAQ49" s="112"/>
      <c r="BAR49" s="112"/>
      <c r="BAS49" s="112"/>
      <c r="BAT49" s="112"/>
      <c r="BAU49" s="112"/>
      <c r="BAV49" s="112"/>
      <c r="BAW49" s="112"/>
      <c r="BAX49" s="112"/>
      <c r="BAY49" s="112"/>
      <c r="BAZ49" s="112"/>
      <c r="BBA49" s="112"/>
      <c r="BBB49" s="112"/>
      <c r="BBC49" s="112"/>
      <c r="BBD49" s="112"/>
      <c r="BBE49" s="112"/>
      <c r="BBF49" s="112"/>
      <c r="BBG49" s="112"/>
      <c r="BBH49" s="112"/>
      <c r="BBI49" s="112"/>
      <c r="BBJ49" s="112"/>
      <c r="BBK49" s="112"/>
      <c r="BBL49" s="112"/>
      <c r="BBM49" s="112"/>
      <c r="BBN49" s="112"/>
      <c r="BBO49" s="112"/>
      <c r="BBP49" s="112"/>
      <c r="BBQ49" s="112"/>
      <c r="BBR49" s="112"/>
      <c r="BBS49" s="112"/>
      <c r="BBT49" s="112"/>
      <c r="BBU49" s="112"/>
      <c r="BBV49" s="112"/>
      <c r="BBW49" s="112"/>
      <c r="BBX49" s="112"/>
      <c r="BBY49" s="112"/>
      <c r="BBZ49" s="112"/>
      <c r="BCA49" s="112"/>
      <c r="BCB49" s="112"/>
      <c r="BCC49" s="112"/>
      <c r="BCD49" s="112"/>
      <c r="BCE49" s="112"/>
      <c r="BCF49" s="112"/>
      <c r="BCG49" s="112"/>
      <c r="BCH49" s="112"/>
      <c r="BCI49" s="112"/>
      <c r="BCJ49" s="112"/>
      <c r="BCK49" s="112"/>
      <c r="BCL49" s="112"/>
      <c r="BCM49" s="112"/>
      <c r="BCN49" s="112"/>
      <c r="BCO49" s="112"/>
      <c r="BCP49" s="112"/>
      <c r="BCQ49" s="112"/>
      <c r="BCR49" s="112"/>
      <c r="BCS49" s="112"/>
      <c r="BCT49" s="112"/>
      <c r="BCU49" s="112"/>
      <c r="BCV49" s="112"/>
      <c r="BCW49" s="112"/>
      <c r="BCX49" s="112"/>
      <c r="BCY49" s="112"/>
      <c r="BCZ49" s="112"/>
      <c r="BDA49" s="112"/>
      <c r="BDB49" s="112"/>
      <c r="BDC49" s="112"/>
      <c r="BDD49" s="112"/>
      <c r="BDE49" s="112"/>
      <c r="BDF49" s="112"/>
      <c r="BDG49" s="112"/>
      <c r="BDH49" s="112"/>
      <c r="BDI49" s="112"/>
      <c r="BDJ49" s="112"/>
      <c r="BDK49" s="112"/>
      <c r="BDL49" s="112"/>
      <c r="BDM49" s="112"/>
      <c r="BDN49" s="112"/>
      <c r="BDO49" s="112"/>
      <c r="BDP49" s="112"/>
      <c r="BDQ49" s="112"/>
      <c r="BDR49" s="112"/>
      <c r="BDS49" s="112"/>
      <c r="BDT49" s="112"/>
      <c r="BDU49" s="112"/>
      <c r="BDV49" s="112"/>
      <c r="BDW49" s="112"/>
      <c r="BDX49" s="112"/>
      <c r="BDY49" s="112"/>
      <c r="BDZ49" s="112"/>
      <c r="BEA49" s="112"/>
      <c r="BEB49" s="112"/>
      <c r="BEC49" s="112"/>
      <c r="BED49" s="112"/>
      <c r="BEE49" s="112"/>
      <c r="BEF49" s="112"/>
      <c r="BEG49" s="112"/>
      <c r="BEH49" s="112"/>
      <c r="BEI49" s="112"/>
      <c r="BEJ49" s="112"/>
      <c r="BEK49" s="112"/>
      <c r="BEL49" s="112"/>
      <c r="BEM49" s="112"/>
      <c r="BEN49" s="112"/>
      <c r="BEO49" s="112"/>
      <c r="BEP49" s="112"/>
      <c r="BEQ49" s="112"/>
      <c r="BER49" s="112"/>
      <c r="BES49" s="112"/>
      <c r="BET49" s="112"/>
      <c r="BEU49" s="112"/>
      <c r="BEV49" s="112"/>
      <c r="BEW49" s="112"/>
      <c r="BEX49" s="112"/>
      <c r="BEY49" s="112"/>
      <c r="BEZ49" s="112"/>
      <c r="BFA49" s="112"/>
      <c r="BFB49" s="112"/>
      <c r="BFC49" s="112"/>
      <c r="BFD49" s="112"/>
      <c r="BFE49" s="112"/>
      <c r="BFF49" s="112"/>
      <c r="BFG49" s="112"/>
      <c r="BFH49" s="112"/>
      <c r="BFI49" s="112"/>
      <c r="BFJ49" s="112"/>
      <c r="BFK49" s="112"/>
      <c r="BFL49" s="112"/>
      <c r="BFM49" s="112"/>
      <c r="BFN49" s="112"/>
      <c r="BFO49" s="112"/>
      <c r="BFP49" s="112"/>
      <c r="BFQ49" s="112"/>
      <c r="BFR49" s="112"/>
      <c r="BFS49" s="112"/>
      <c r="BFT49" s="112"/>
      <c r="BFU49" s="112"/>
      <c r="BFV49" s="112"/>
      <c r="BFW49" s="112"/>
      <c r="BFX49" s="112"/>
      <c r="BFY49" s="112"/>
      <c r="BFZ49" s="112"/>
      <c r="BGA49" s="112"/>
      <c r="BGB49" s="112"/>
      <c r="BGC49" s="112"/>
      <c r="BGD49" s="112"/>
      <c r="BGE49" s="112"/>
      <c r="BGF49" s="112"/>
      <c r="BGG49" s="112"/>
      <c r="BGH49" s="112"/>
      <c r="BGI49" s="112"/>
      <c r="BGJ49" s="112"/>
      <c r="BGK49" s="112"/>
      <c r="BGL49" s="112"/>
      <c r="BGM49" s="112"/>
      <c r="BGN49" s="112"/>
      <c r="BGO49" s="112"/>
      <c r="BGP49" s="112"/>
      <c r="BGQ49" s="112"/>
      <c r="BGR49" s="112"/>
      <c r="BGS49" s="112"/>
      <c r="BGT49" s="112"/>
      <c r="BGU49" s="112"/>
      <c r="BGV49" s="112"/>
      <c r="BGW49" s="112"/>
      <c r="BGX49" s="112"/>
      <c r="BGY49" s="112"/>
      <c r="BGZ49" s="112"/>
      <c r="BHA49" s="112"/>
      <c r="BHB49" s="112"/>
      <c r="BHC49" s="112"/>
      <c r="BHD49" s="112"/>
      <c r="BHE49" s="112"/>
      <c r="BHF49" s="112"/>
      <c r="BHG49" s="112"/>
      <c r="BHH49" s="112"/>
      <c r="BHI49" s="112"/>
      <c r="BHJ49" s="112"/>
      <c r="BHK49" s="112"/>
      <c r="BHL49" s="112"/>
      <c r="BHM49" s="112"/>
      <c r="BHN49" s="112"/>
      <c r="BHO49" s="112"/>
      <c r="BHP49" s="112"/>
      <c r="BHQ49" s="112"/>
      <c r="BHR49" s="112"/>
      <c r="BHS49" s="112"/>
      <c r="BHT49" s="112"/>
      <c r="BHU49" s="112"/>
      <c r="BHV49" s="112"/>
      <c r="BHW49" s="112"/>
      <c r="BHX49" s="112"/>
      <c r="BHY49" s="112"/>
      <c r="BHZ49" s="112"/>
      <c r="BIA49" s="112"/>
      <c r="BIB49" s="112"/>
      <c r="BIC49" s="112"/>
      <c r="BID49" s="112"/>
      <c r="BIE49" s="112"/>
      <c r="BIF49" s="112"/>
      <c r="BIG49" s="112"/>
      <c r="BIH49" s="112"/>
      <c r="BII49" s="112"/>
      <c r="BIJ49" s="112"/>
      <c r="BIK49" s="112"/>
      <c r="BIL49" s="112"/>
      <c r="BIM49" s="112"/>
      <c r="BIN49" s="112"/>
      <c r="BIO49" s="112"/>
      <c r="BIP49" s="112"/>
      <c r="BIQ49" s="112"/>
      <c r="BIR49" s="112"/>
      <c r="BIS49" s="112"/>
      <c r="BIT49" s="112"/>
      <c r="BIU49" s="112"/>
      <c r="BIV49" s="112"/>
      <c r="BIW49" s="112"/>
      <c r="BIX49" s="112"/>
      <c r="BIY49" s="112"/>
      <c r="BIZ49" s="112"/>
      <c r="BJA49" s="112"/>
      <c r="BJB49" s="112"/>
      <c r="BJC49" s="112"/>
      <c r="BJD49" s="112"/>
      <c r="BJE49" s="112"/>
      <c r="BJF49" s="112"/>
      <c r="BJG49" s="112"/>
      <c r="BJH49" s="112"/>
      <c r="BJI49" s="112"/>
      <c r="BJJ49" s="112"/>
      <c r="BJK49" s="112"/>
      <c r="BJL49" s="112"/>
      <c r="BJM49" s="112"/>
      <c r="BJN49" s="112"/>
      <c r="BJO49" s="112"/>
      <c r="BJP49" s="112"/>
      <c r="BJQ49" s="112"/>
      <c r="BJR49" s="112"/>
      <c r="BJS49" s="112"/>
      <c r="BJT49" s="112"/>
      <c r="BJU49" s="112"/>
      <c r="BJV49" s="112"/>
      <c r="BJW49" s="112"/>
      <c r="BJX49" s="112"/>
      <c r="BJY49" s="112"/>
      <c r="BJZ49" s="112"/>
      <c r="BKA49" s="112"/>
      <c r="BKB49" s="112"/>
      <c r="BKC49" s="112"/>
      <c r="BKD49" s="112"/>
      <c r="BKE49" s="112"/>
      <c r="BKF49" s="112"/>
      <c r="BKG49" s="112"/>
      <c r="BKH49" s="112"/>
      <c r="BKI49" s="112"/>
      <c r="BKJ49" s="112"/>
      <c r="BKK49" s="112"/>
      <c r="BKL49" s="112"/>
      <c r="BKM49" s="112"/>
      <c r="BKN49" s="112"/>
      <c r="BKO49" s="112"/>
      <c r="BKP49" s="112"/>
      <c r="BKQ49" s="112"/>
      <c r="BKR49" s="112"/>
      <c r="BKS49" s="112"/>
      <c r="BKT49" s="112"/>
      <c r="BKU49" s="112"/>
      <c r="BKV49" s="112"/>
      <c r="BKW49" s="112"/>
      <c r="BKX49" s="112"/>
      <c r="BKY49" s="112"/>
      <c r="BKZ49" s="112"/>
      <c r="BLA49" s="112"/>
      <c r="BLB49" s="112"/>
      <c r="BLC49" s="112"/>
      <c r="BLD49" s="112"/>
      <c r="BLE49" s="112"/>
      <c r="BLF49" s="112"/>
      <c r="BLG49" s="112"/>
      <c r="BLH49" s="112"/>
      <c r="BLI49" s="112"/>
      <c r="BLJ49" s="112"/>
      <c r="BLK49" s="112"/>
      <c r="BLL49" s="112"/>
      <c r="BLM49" s="112"/>
      <c r="BLN49" s="112"/>
      <c r="BLO49" s="112"/>
      <c r="BLP49" s="112"/>
      <c r="BLQ49" s="112"/>
      <c r="BLR49" s="112"/>
      <c r="BLS49" s="112"/>
      <c r="BLT49" s="112"/>
      <c r="BLU49" s="112"/>
      <c r="BLV49" s="112"/>
      <c r="BLW49" s="112"/>
      <c r="BLX49" s="112"/>
      <c r="BLY49" s="112"/>
      <c r="BLZ49" s="112"/>
      <c r="BMA49" s="112"/>
      <c r="BMB49" s="112"/>
      <c r="BMC49" s="112"/>
      <c r="BMD49" s="112"/>
      <c r="BME49" s="112"/>
      <c r="BMF49" s="112"/>
      <c r="BMG49" s="112"/>
      <c r="BMH49" s="112"/>
      <c r="BMI49" s="112"/>
      <c r="BMJ49" s="112"/>
      <c r="BMK49" s="112"/>
      <c r="BML49" s="112"/>
      <c r="BMM49" s="112"/>
      <c r="BMN49" s="112"/>
      <c r="BMO49" s="112"/>
      <c r="BMP49" s="112"/>
      <c r="BMQ49" s="112"/>
      <c r="BMR49" s="112"/>
      <c r="BMS49" s="112"/>
      <c r="BMT49" s="112"/>
      <c r="BMU49" s="112"/>
      <c r="BMV49" s="112"/>
      <c r="BMW49" s="112"/>
      <c r="BMX49" s="112"/>
      <c r="BMY49" s="112"/>
      <c r="BMZ49" s="112"/>
      <c r="BNA49" s="112"/>
      <c r="BNB49" s="112"/>
      <c r="BNC49" s="112"/>
      <c r="BND49" s="112"/>
      <c r="BNE49" s="112"/>
      <c r="BNF49" s="112"/>
      <c r="BNG49" s="112"/>
      <c r="BNH49" s="112"/>
      <c r="BNI49" s="112"/>
      <c r="BNJ49" s="112"/>
      <c r="BNK49" s="112"/>
      <c r="BNL49" s="112"/>
      <c r="BNM49" s="112"/>
      <c r="BNN49" s="112"/>
      <c r="BNO49" s="112"/>
      <c r="BNP49" s="112"/>
      <c r="BNQ49" s="112"/>
      <c r="BNR49" s="112"/>
      <c r="BNS49" s="112"/>
      <c r="BNT49" s="112"/>
      <c r="BNU49" s="112"/>
      <c r="BNV49" s="112"/>
      <c r="BNW49" s="112"/>
      <c r="BNX49" s="112"/>
      <c r="BNY49" s="112"/>
      <c r="BNZ49" s="112"/>
      <c r="BOA49" s="112"/>
      <c r="BOB49" s="112"/>
      <c r="BOC49" s="112"/>
      <c r="BOD49" s="112"/>
      <c r="BOE49" s="112"/>
      <c r="BOF49" s="112"/>
      <c r="BOG49" s="112"/>
      <c r="BOH49" s="112"/>
      <c r="BOI49" s="112"/>
      <c r="BOJ49" s="112"/>
      <c r="BOK49" s="112"/>
      <c r="BOL49" s="112"/>
      <c r="BOM49" s="112"/>
      <c r="BON49" s="112"/>
      <c r="BOO49" s="112"/>
      <c r="BOP49" s="112"/>
      <c r="BOQ49" s="112"/>
      <c r="BOR49" s="112"/>
      <c r="BOS49" s="112"/>
      <c r="BOT49" s="112"/>
      <c r="BOU49" s="112"/>
      <c r="BOV49" s="112"/>
      <c r="BOW49" s="112"/>
      <c r="BOX49" s="112"/>
      <c r="BOY49" s="112"/>
      <c r="BOZ49" s="112"/>
      <c r="BPA49" s="112"/>
      <c r="BPB49" s="112"/>
      <c r="BPC49" s="112"/>
      <c r="BPD49" s="112"/>
      <c r="BPE49" s="112"/>
      <c r="BPF49" s="112"/>
      <c r="BPG49" s="112"/>
      <c r="BPH49" s="112"/>
      <c r="BPI49" s="112"/>
      <c r="BPJ49" s="112"/>
      <c r="BPK49" s="112"/>
      <c r="BPL49" s="112"/>
      <c r="BPM49" s="112"/>
      <c r="BPN49" s="112"/>
      <c r="BPO49" s="112"/>
      <c r="BPP49" s="112"/>
      <c r="BPQ49" s="112"/>
      <c r="BPR49" s="112"/>
      <c r="BPS49" s="112"/>
      <c r="BPT49" s="112"/>
      <c r="BPU49" s="112"/>
      <c r="BPV49" s="112"/>
      <c r="BPW49" s="112"/>
      <c r="BPX49" s="112"/>
      <c r="BPY49" s="112"/>
      <c r="BPZ49" s="112"/>
      <c r="BQA49" s="112"/>
      <c r="BQB49" s="112"/>
      <c r="BQC49" s="112"/>
      <c r="BQD49" s="112"/>
      <c r="BQE49" s="112"/>
      <c r="BQF49" s="112"/>
      <c r="BQG49" s="112"/>
      <c r="BQH49" s="112"/>
      <c r="BQI49" s="112"/>
      <c r="BQJ49" s="112"/>
      <c r="BQK49" s="112"/>
      <c r="BQL49" s="112"/>
      <c r="BQM49" s="112"/>
      <c r="BQN49" s="112"/>
      <c r="BQO49" s="112"/>
      <c r="BQP49" s="112"/>
      <c r="BQQ49" s="112"/>
      <c r="BQR49" s="112"/>
      <c r="BQS49" s="112"/>
      <c r="BQT49" s="112"/>
      <c r="BQU49" s="112"/>
      <c r="BQV49" s="112"/>
      <c r="BQW49" s="112"/>
      <c r="BQX49" s="112"/>
      <c r="BQY49" s="112"/>
      <c r="BQZ49" s="112"/>
      <c r="BRA49" s="112"/>
      <c r="BRB49" s="112"/>
      <c r="BRC49" s="112"/>
      <c r="BRD49" s="112"/>
      <c r="BRE49" s="112"/>
      <c r="BRF49" s="112"/>
      <c r="BRG49" s="112"/>
      <c r="BRH49" s="112"/>
      <c r="BRI49" s="112"/>
      <c r="BRJ49" s="112"/>
      <c r="BRK49" s="112"/>
      <c r="BRL49" s="112"/>
      <c r="BRM49" s="112"/>
      <c r="BRN49" s="112"/>
      <c r="BRO49" s="112"/>
      <c r="BRP49" s="112"/>
      <c r="BRQ49" s="112"/>
      <c r="BRR49" s="112"/>
      <c r="BRS49" s="112"/>
      <c r="BRT49" s="112"/>
      <c r="BRU49" s="112"/>
      <c r="BRV49" s="112"/>
      <c r="BRW49" s="112"/>
      <c r="BRX49" s="112"/>
      <c r="BRY49" s="112"/>
      <c r="BRZ49" s="112"/>
      <c r="BSA49" s="112"/>
      <c r="BSB49" s="112"/>
      <c r="BSC49" s="112"/>
      <c r="BSD49" s="112"/>
      <c r="BSE49" s="112"/>
      <c r="BSF49" s="112"/>
      <c r="BSG49" s="112"/>
      <c r="BSH49" s="112"/>
      <c r="BSI49" s="112"/>
      <c r="BSJ49" s="112"/>
      <c r="BSK49" s="112"/>
      <c r="BSL49" s="112"/>
      <c r="BSM49" s="112"/>
      <c r="BSN49" s="112"/>
      <c r="BSO49" s="112"/>
      <c r="BSP49" s="112"/>
      <c r="BSQ49" s="112"/>
      <c r="BSR49" s="112"/>
      <c r="BSS49" s="112"/>
      <c r="BST49" s="112"/>
      <c r="BSU49" s="112"/>
      <c r="BSV49" s="112"/>
      <c r="BSW49" s="112"/>
      <c r="BSX49" s="112"/>
      <c r="BSY49" s="112"/>
      <c r="BSZ49" s="112"/>
      <c r="BTA49" s="112"/>
      <c r="BTB49" s="112"/>
      <c r="BTC49" s="112"/>
      <c r="BTD49" s="112"/>
      <c r="BTE49" s="112"/>
      <c r="BTF49" s="112"/>
      <c r="BTG49" s="112"/>
      <c r="BTH49" s="112"/>
      <c r="BTI49" s="112"/>
      <c r="BTJ49" s="112"/>
      <c r="BTK49" s="112"/>
      <c r="BTL49" s="112"/>
      <c r="BTM49" s="112"/>
      <c r="BTN49" s="112"/>
      <c r="BTO49" s="112"/>
      <c r="BTP49" s="112"/>
      <c r="BTQ49" s="112"/>
      <c r="BTR49" s="112"/>
      <c r="BTS49" s="112"/>
      <c r="BTT49" s="112"/>
      <c r="BTU49" s="112"/>
      <c r="BTV49" s="112"/>
      <c r="BTW49" s="112"/>
      <c r="BTX49" s="112"/>
      <c r="BTY49" s="112"/>
      <c r="BTZ49" s="112"/>
      <c r="BUA49" s="112"/>
      <c r="BUB49" s="112"/>
      <c r="BUC49" s="112"/>
      <c r="BUD49" s="112"/>
      <c r="BUE49" s="112"/>
      <c r="BUF49" s="112"/>
      <c r="BUG49" s="112"/>
      <c r="BUH49" s="112"/>
      <c r="BUI49" s="112"/>
      <c r="BUJ49" s="112"/>
      <c r="BUK49" s="112"/>
      <c r="BUL49" s="112"/>
      <c r="BUM49" s="112"/>
      <c r="BUN49" s="112"/>
      <c r="BUO49" s="112"/>
      <c r="BUP49" s="112"/>
      <c r="BUQ49" s="112"/>
      <c r="BUR49" s="112"/>
      <c r="BUS49" s="112"/>
      <c r="BUT49" s="112"/>
      <c r="BUU49" s="112"/>
      <c r="BUV49" s="112"/>
      <c r="BUW49" s="112"/>
      <c r="BUX49" s="112"/>
      <c r="BUY49" s="112"/>
      <c r="BUZ49" s="112"/>
      <c r="BVA49" s="112"/>
      <c r="BVB49" s="112"/>
      <c r="BVC49" s="112"/>
      <c r="BVD49" s="112"/>
      <c r="BVE49" s="112"/>
      <c r="BVF49" s="112"/>
      <c r="BVG49" s="112"/>
      <c r="BVH49" s="112"/>
      <c r="BVI49" s="112"/>
      <c r="BVJ49" s="112"/>
      <c r="BVK49" s="112"/>
      <c r="BVL49" s="112"/>
      <c r="BVM49" s="112"/>
      <c r="BVN49" s="112"/>
      <c r="BVO49" s="112"/>
      <c r="BVP49" s="112"/>
      <c r="BVQ49" s="112"/>
      <c r="BVR49" s="112"/>
      <c r="BVS49" s="112"/>
      <c r="BVT49" s="112"/>
      <c r="BVU49" s="112"/>
      <c r="BVV49" s="112"/>
      <c r="BVW49" s="112"/>
      <c r="BVX49" s="112"/>
      <c r="BVY49" s="112"/>
      <c r="BVZ49" s="112"/>
      <c r="BWA49" s="112"/>
      <c r="BWB49" s="112"/>
      <c r="BWC49" s="112"/>
      <c r="BWD49" s="112"/>
      <c r="BWE49" s="112"/>
      <c r="BWF49" s="112"/>
      <c r="BWG49" s="112"/>
      <c r="BWH49" s="112"/>
      <c r="BWI49" s="112"/>
      <c r="BWJ49" s="112"/>
      <c r="BWK49" s="112"/>
      <c r="BWL49" s="112"/>
      <c r="BWM49" s="112"/>
      <c r="BWN49" s="112"/>
      <c r="BWO49" s="112"/>
      <c r="BWP49" s="112"/>
      <c r="BWQ49" s="112"/>
      <c r="BWR49" s="112"/>
      <c r="BWS49" s="112"/>
      <c r="BWT49" s="112"/>
      <c r="BWU49" s="112"/>
      <c r="BWV49" s="112"/>
      <c r="BWW49" s="112"/>
      <c r="BWX49" s="112"/>
      <c r="BWY49" s="112"/>
      <c r="BWZ49" s="112"/>
      <c r="BXA49" s="112"/>
      <c r="BXB49" s="112"/>
      <c r="BXC49" s="112"/>
      <c r="BXD49" s="112"/>
      <c r="BXE49" s="112"/>
      <c r="BXF49" s="112"/>
      <c r="BXG49" s="112"/>
      <c r="BXH49" s="112"/>
      <c r="BXI49" s="112"/>
      <c r="BXJ49" s="112"/>
      <c r="BXK49" s="112"/>
      <c r="BXL49" s="112"/>
      <c r="BXM49" s="112"/>
      <c r="BXN49" s="112"/>
      <c r="BXO49" s="112"/>
      <c r="BXP49" s="112"/>
      <c r="BXQ49" s="112"/>
      <c r="BXR49" s="112"/>
      <c r="BXS49" s="112"/>
      <c r="BXT49" s="112"/>
      <c r="BXU49" s="112"/>
      <c r="BXV49" s="112"/>
      <c r="BXW49" s="112"/>
      <c r="BXX49" s="112"/>
      <c r="BXY49" s="112"/>
      <c r="BXZ49" s="112"/>
      <c r="BYA49" s="112"/>
      <c r="BYB49" s="112"/>
      <c r="BYC49" s="112"/>
      <c r="BYD49" s="112"/>
      <c r="BYE49" s="112"/>
      <c r="BYF49" s="112"/>
      <c r="BYG49" s="112"/>
      <c r="BYH49" s="112"/>
      <c r="BYI49" s="112"/>
      <c r="BYJ49" s="112"/>
      <c r="BYK49" s="112"/>
      <c r="BYL49" s="112"/>
      <c r="BYM49" s="112"/>
      <c r="BYN49" s="112"/>
      <c r="BYO49" s="112"/>
      <c r="BYP49" s="112"/>
      <c r="BYQ49" s="112"/>
      <c r="BYR49" s="112"/>
      <c r="BYS49" s="112"/>
      <c r="BYT49" s="112"/>
      <c r="BYU49" s="112"/>
      <c r="BYV49" s="112"/>
      <c r="BYW49" s="112"/>
      <c r="BYX49" s="112"/>
      <c r="BYY49" s="112"/>
      <c r="BYZ49" s="112"/>
      <c r="BZA49" s="112"/>
      <c r="BZB49" s="112"/>
      <c r="BZC49" s="112"/>
      <c r="BZD49" s="112"/>
      <c r="BZE49" s="112"/>
      <c r="BZF49" s="112"/>
      <c r="BZG49" s="112"/>
      <c r="BZH49" s="112"/>
      <c r="BZI49" s="112"/>
      <c r="BZJ49" s="112"/>
      <c r="BZK49" s="112"/>
      <c r="BZL49" s="112"/>
      <c r="BZM49" s="112"/>
      <c r="BZN49" s="112"/>
      <c r="BZO49" s="112"/>
      <c r="BZP49" s="112"/>
      <c r="BZQ49" s="112"/>
      <c r="BZR49" s="112"/>
      <c r="BZS49" s="112"/>
      <c r="BZT49" s="112"/>
      <c r="BZU49" s="112"/>
      <c r="BZV49" s="112"/>
      <c r="BZW49" s="112"/>
      <c r="BZX49" s="112"/>
      <c r="BZY49" s="112"/>
      <c r="BZZ49" s="112"/>
      <c r="CAA49" s="112"/>
      <c r="CAB49" s="112"/>
      <c r="CAC49" s="112"/>
      <c r="CAD49" s="112"/>
      <c r="CAE49" s="112"/>
      <c r="CAF49" s="112"/>
      <c r="CAG49" s="112"/>
      <c r="CAH49" s="112"/>
      <c r="CAI49" s="112"/>
      <c r="CAJ49" s="112"/>
      <c r="CAK49" s="112"/>
      <c r="CAL49" s="112"/>
      <c r="CAM49" s="112"/>
      <c r="CAN49" s="112"/>
      <c r="CAO49" s="112"/>
      <c r="CAP49" s="112"/>
      <c r="CAQ49" s="112"/>
      <c r="CAR49" s="112"/>
      <c r="CAS49" s="112"/>
      <c r="CAT49" s="112"/>
      <c r="CAU49" s="112"/>
      <c r="CAV49" s="112"/>
      <c r="CAW49" s="112"/>
      <c r="CAX49" s="112"/>
      <c r="CAY49" s="112"/>
      <c r="CAZ49" s="112"/>
      <c r="CBA49" s="112"/>
      <c r="CBB49" s="112"/>
      <c r="CBC49" s="112"/>
      <c r="CBD49" s="112"/>
      <c r="CBE49" s="112"/>
      <c r="CBF49" s="112"/>
      <c r="CBG49" s="112"/>
      <c r="CBH49" s="112"/>
      <c r="CBI49" s="112"/>
      <c r="CBJ49" s="112"/>
      <c r="CBK49" s="112"/>
      <c r="CBL49" s="112"/>
      <c r="CBM49" s="112"/>
      <c r="CBN49" s="112"/>
      <c r="CBO49" s="112"/>
      <c r="CBP49" s="112"/>
      <c r="CBQ49" s="112"/>
      <c r="CBR49" s="112"/>
      <c r="CBS49" s="112"/>
      <c r="CBT49" s="112"/>
      <c r="CBU49" s="112"/>
      <c r="CBV49" s="112"/>
      <c r="CBW49" s="112"/>
      <c r="CBX49" s="112"/>
      <c r="CBY49" s="112"/>
      <c r="CBZ49" s="112"/>
      <c r="CCA49" s="112"/>
      <c r="CCB49" s="112"/>
      <c r="CCC49" s="112"/>
      <c r="CCD49" s="112"/>
      <c r="CCE49" s="112"/>
      <c r="CCF49" s="112"/>
      <c r="CCG49" s="112"/>
      <c r="CCH49" s="112"/>
      <c r="CCI49" s="112"/>
      <c r="CCJ49" s="112"/>
      <c r="CCK49" s="112"/>
      <c r="CCL49" s="112"/>
      <c r="CCM49" s="112"/>
      <c r="CCN49" s="112"/>
      <c r="CCO49" s="112"/>
      <c r="CCP49" s="112"/>
      <c r="CCQ49" s="112"/>
      <c r="CCR49" s="112"/>
      <c r="CCS49" s="112"/>
      <c r="CCT49" s="112"/>
      <c r="CCU49" s="112"/>
      <c r="CCV49" s="112"/>
      <c r="CCW49" s="112"/>
      <c r="CCX49" s="112"/>
      <c r="CCY49" s="112"/>
      <c r="CCZ49" s="112"/>
      <c r="CDA49" s="112"/>
      <c r="CDB49" s="112"/>
      <c r="CDC49" s="112"/>
      <c r="CDD49" s="112"/>
      <c r="CDE49" s="112"/>
      <c r="CDF49" s="112"/>
      <c r="CDG49" s="112"/>
      <c r="CDH49" s="112"/>
      <c r="CDI49" s="112"/>
      <c r="CDJ49" s="112"/>
      <c r="CDK49" s="112"/>
      <c r="CDL49" s="112"/>
      <c r="CDM49" s="112"/>
      <c r="CDN49" s="112"/>
      <c r="CDO49" s="112"/>
      <c r="CDP49" s="112"/>
      <c r="CDQ49" s="112"/>
      <c r="CDR49" s="112"/>
      <c r="CDS49" s="112"/>
      <c r="CDT49" s="112"/>
      <c r="CDU49" s="112"/>
      <c r="CDV49" s="112"/>
      <c r="CDW49" s="112"/>
      <c r="CDX49" s="112"/>
      <c r="CDY49" s="112"/>
      <c r="CDZ49" s="112"/>
      <c r="CEA49" s="112"/>
      <c r="CEB49" s="112"/>
      <c r="CEC49" s="112"/>
      <c r="CED49" s="112"/>
      <c r="CEE49" s="112"/>
      <c r="CEF49" s="112"/>
      <c r="CEG49" s="112"/>
      <c r="CEH49" s="112"/>
      <c r="CEI49" s="112"/>
      <c r="CEJ49" s="112"/>
      <c r="CEK49" s="112"/>
      <c r="CEL49" s="112"/>
      <c r="CEM49" s="112"/>
      <c r="CEN49" s="112"/>
      <c r="CEO49" s="112"/>
      <c r="CEP49" s="112"/>
      <c r="CEQ49" s="112"/>
      <c r="CER49" s="112"/>
      <c r="CES49" s="112"/>
      <c r="CET49" s="112"/>
      <c r="CEU49" s="112"/>
      <c r="CEV49" s="112"/>
      <c r="CEW49" s="112"/>
      <c r="CEX49" s="112"/>
      <c r="CEY49" s="112"/>
      <c r="CEZ49" s="112"/>
      <c r="CFA49" s="112"/>
      <c r="CFB49" s="112"/>
      <c r="CFC49" s="112"/>
      <c r="CFD49" s="112"/>
      <c r="CFE49" s="112"/>
      <c r="CFF49" s="112"/>
      <c r="CFG49" s="112"/>
      <c r="CFH49" s="112"/>
      <c r="CFI49" s="112"/>
      <c r="CFJ49" s="112"/>
      <c r="CFK49" s="112"/>
      <c r="CFL49" s="112"/>
      <c r="CFM49" s="112"/>
      <c r="CFN49" s="112"/>
      <c r="CFO49" s="112"/>
      <c r="CFP49" s="112"/>
      <c r="CFQ49" s="112"/>
      <c r="CFR49" s="112"/>
      <c r="CFS49" s="112"/>
      <c r="CFT49" s="112"/>
      <c r="CFU49" s="112"/>
      <c r="CFV49" s="112"/>
      <c r="CFW49" s="112"/>
      <c r="CFX49" s="112"/>
      <c r="CFY49" s="112"/>
      <c r="CFZ49" s="112"/>
      <c r="CGA49" s="112"/>
      <c r="CGB49" s="112"/>
      <c r="CGC49" s="112"/>
      <c r="CGD49" s="112"/>
      <c r="CGE49" s="112"/>
      <c r="CGF49" s="112"/>
      <c r="CGG49" s="112"/>
      <c r="CGH49" s="112"/>
      <c r="CGI49" s="112"/>
      <c r="CGJ49" s="112"/>
      <c r="CGK49" s="112"/>
      <c r="CGL49" s="112"/>
      <c r="CGM49" s="112"/>
      <c r="CGN49" s="112"/>
      <c r="CGO49" s="112"/>
      <c r="CGP49" s="112"/>
      <c r="CGQ49" s="112"/>
      <c r="CGR49" s="112"/>
      <c r="CGS49" s="112"/>
      <c r="CGT49" s="112"/>
      <c r="CGU49" s="112"/>
      <c r="CGV49" s="112"/>
      <c r="CGW49" s="112"/>
      <c r="CGX49" s="112"/>
      <c r="CGY49" s="112"/>
      <c r="CGZ49" s="112"/>
      <c r="CHA49" s="112"/>
      <c r="CHB49" s="112"/>
      <c r="CHC49" s="112"/>
      <c r="CHD49" s="112"/>
      <c r="CHE49" s="112"/>
      <c r="CHF49" s="112"/>
      <c r="CHG49" s="112"/>
      <c r="CHH49" s="112"/>
      <c r="CHI49" s="112"/>
      <c r="CHJ49" s="112"/>
      <c r="CHK49" s="112"/>
      <c r="CHL49" s="112"/>
      <c r="CHM49" s="112"/>
      <c r="CHN49" s="112"/>
      <c r="CHO49" s="112"/>
      <c r="CHP49" s="112"/>
      <c r="CHQ49" s="112"/>
      <c r="CHR49" s="112"/>
      <c r="CHS49" s="112"/>
      <c r="CHT49" s="112"/>
      <c r="CHU49" s="112"/>
      <c r="CHV49" s="112"/>
      <c r="CHW49" s="112"/>
      <c r="CHX49" s="112"/>
      <c r="CHY49" s="112"/>
      <c r="CHZ49" s="112"/>
      <c r="CIA49" s="112"/>
      <c r="CIB49" s="112"/>
      <c r="CIC49" s="112"/>
      <c r="CID49" s="112"/>
      <c r="CIE49" s="112"/>
      <c r="CIF49" s="112"/>
      <c r="CIG49" s="112"/>
      <c r="CIH49" s="112"/>
      <c r="CII49" s="112"/>
      <c r="CIJ49" s="112"/>
      <c r="CIK49" s="112"/>
      <c r="CIL49" s="112"/>
      <c r="CIM49" s="112"/>
      <c r="CIN49" s="112"/>
      <c r="CIO49" s="112"/>
      <c r="CIP49" s="112"/>
      <c r="CIQ49" s="112"/>
      <c r="CIR49" s="112"/>
      <c r="CIS49" s="112"/>
      <c r="CIT49" s="112"/>
      <c r="CIU49" s="112"/>
      <c r="CIV49" s="112"/>
      <c r="CIW49" s="112"/>
      <c r="CIX49" s="112"/>
      <c r="CIY49" s="112"/>
      <c r="CIZ49" s="112"/>
      <c r="CJA49" s="112"/>
      <c r="CJB49" s="112"/>
      <c r="CJC49" s="112"/>
      <c r="CJD49" s="112"/>
      <c r="CJE49" s="112"/>
      <c r="CJF49" s="112"/>
      <c r="CJG49" s="112"/>
      <c r="CJH49" s="112"/>
      <c r="CJI49" s="112"/>
      <c r="CJJ49" s="112"/>
      <c r="CJK49" s="112"/>
      <c r="CJL49" s="112"/>
      <c r="CJM49" s="112"/>
      <c r="CJN49" s="112"/>
      <c r="CJO49" s="112"/>
      <c r="CJP49" s="112"/>
      <c r="CJQ49" s="112"/>
      <c r="CJR49" s="112"/>
      <c r="CJS49" s="112"/>
      <c r="CJT49" s="112"/>
      <c r="CJU49" s="112"/>
      <c r="CJV49" s="112"/>
      <c r="CJW49" s="112"/>
      <c r="CJX49" s="112"/>
      <c r="CJY49" s="112"/>
      <c r="CJZ49" s="112"/>
      <c r="CKA49" s="112"/>
      <c r="CKB49" s="112"/>
      <c r="CKC49" s="112"/>
      <c r="CKD49" s="112"/>
      <c r="CKE49" s="112"/>
      <c r="CKF49" s="112"/>
      <c r="CKG49" s="112"/>
      <c r="CKH49" s="112"/>
      <c r="CKI49" s="112"/>
      <c r="CKJ49" s="112"/>
      <c r="CKK49" s="112"/>
      <c r="CKL49" s="112"/>
      <c r="CKM49" s="112"/>
      <c r="CKN49" s="112"/>
      <c r="CKO49" s="112"/>
      <c r="CKP49" s="112"/>
      <c r="CKQ49" s="112"/>
      <c r="CKR49" s="112"/>
      <c r="CKS49" s="112"/>
      <c r="CKT49" s="112"/>
      <c r="CKU49" s="112"/>
      <c r="CKV49" s="112"/>
      <c r="CKW49" s="112"/>
      <c r="CKX49" s="112"/>
      <c r="CKY49" s="112"/>
      <c r="CKZ49" s="112"/>
      <c r="CLA49" s="112"/>
      <c r="CLB49" s="112"/>
      <c r="CLC49" s="112"/>
      <c r="CLD49" s="112"/>
      <c r="CLE49" s="112"/>
      <c r="CLF49" s="112"/>
      <c r="CLG49" s="112"/>
      <c r="CLH49" s="112"/>
      <c r="CLI49" s="112"/>
      <c r="CLJ49" s="112"/>
      <c r="CLK49" s="112"/>
      <c r="CLL49" s="112"/>
      <c r="CLM49" s="112"/>
      <c r="CLN49" s="112"/>
      <c r="CLO49" s="112"/>
      <c r="CLP49" s="112"/>
      <c r="CLQ49" s="112"/>
      <c r="CLR49" s="112"/>
      <c r="CLS49" s="112"/>
      <c r="CLT49" s="112"/>
      <c r="CLU49" s="112"/>
      <c r="CLV49" s="112"/>
      <c r="CLW49" s="112"/>
      <c r="CLX49" s="112"/>
      <c r="CLY49" s="112"/>
      <c r="CLZ49" s="112"/>
      <c r="CMA49" s="112"/>
      <c r="CMB49" s="112"/>
      <c r="CMC49" s="112"/>
      <c r="CMD49" s="112"/>
      <c r="CME49" s="112"/>
      <c r="CMF49" s="112"/>
      <c r="CMG49" s="112"/>
      <c r="CMH49" s="112"/>
      <c r="CMI49" s="112"/>
      <c r="CMJ49" s="112"/>
      <c r="CMK49" s="112"/>
      <c r="CML49" s="112"/>
      <c r="CMM49" s="112"/>
      <c r="CMN49" s="112"/>
      <c r="CMO49" s="112"/>
      <c r="CMP49" s="112"/>
      <c r="CMQ49" s="112"/>
      <c r="CMR49" s="112"/>
      <c r="CMS49" s="112"/>
      <c r="CMT49" s="112"/>
      <c r="CMU49" s="112"/>
      <c r="CMV49" s="112"/>
      <c r="CMW49" s="112"/>
      <c r="CMX49" s="112"/>
      <c r="CMY49" s="112"/>
      <c r="CMZ49" s="112"/>
      <c r="CNA49" s="112"/>
      <c r="CNB49" s="112"/>
      <c r="CNC49" s="112"/>
      <c r="CND49" s="112"/>
      <c r="CNE49" s="112"/>
      <c r="CNF49" s="112"/>
      <c r="CNG49" s="112"/>
      <c r="CNH49" s="112"/>
      <c r="CNI49" s="112"/>
      <c r="CNJ49" s="112"/>
      <c r="CNK49" s="112"/>
      <c r="CNL49" s="112"/>
      <c r="CNM49" s="112"/>
      <c r="CNN49" s="112"/>
      <c r="CNO49" s="112"/>
      <c r="CNP49" s="112"/>
      <c r="CNQ49" s="112"/>
      <c r="CNR49" s="112"/>
      <c r="CNS49" s="112"/>
      <c r="CNT49" s="112"/>
      <c r="CNU49" s="112"/>
      <c r="CNV49" s="112"/>
      <c r="CNW49" s="112"/>
      <c r="CNX49" s="112"/>
      <c r="CNY49" s="112"/>
      <c r="CNZ49" s="112"/>
      <c r="COA49" s="112"/>
      <c r="COB49" s="112"/>
      <c r="COC49" s="112"/>
      <c r="COD49" s="112"/>
      <c r="COE49" s="112"/>
      <c r="COF49" s="112"/>
      <c r="COG49" s="112"/>
      <c r="COH49" s="112"/>
      <c r="COI49" s="112"/>
      <c r="COJ49" s="112"/>
      <c r="COK49" s="112"/>
      <c r="COL49" s="112"/>
      <c r="COM49" s="112"/>
      <c r="CON49" s="112"/>
      <c r="COO49" s="112"/>
      <c r="COP49" s="112"/>
      <c r="COQ49" s="112"/>
      <c r="COR49" s="112"/>
      <c r="COS49" s="112"/>
      <c r="COT49" s="112"/>
      <c r="COU49" s="112"/>
      <c r="COV49" s="112"/>
      <c r="COW49" s="112"/>
      <c r="COX49" s="112"/>
      <c r="COY49" s="112"/>
      <c r="COZ49" s="112"/>
      <c r="CPA49" s="112"/>
      <c r="CPB49" s="112"/>
      <c r="CPC49" s="112"/>
      <c r="CPD49" s="112"/>
      <c r="CPE49" s="112"/>
      <c r="CPF49" s="112"/>
      <c r="CPG49" s="112"/>
      <c r="CPH49" s="112"/>
      <c r="CPI49" s="112"/>
      <c r="CPJ49" s="112"/>
      <c r="CPK49" s="112"/>
      <c r="CPL49" s="112"/>
      <c r="CPM49" s="112"/>
      <c r="CPN49" s="112"/>
      <c r="CPO49" s="112"/>
      <c r="CPP49" s="112"/>
      <c r="CPQ49" s="112"/>
      <c r="CPR49" s="112"/>
      <c r="CPS49" s="112"/>
      <c r="CPT49" s="112"/>
      <c r="CPU49" s="112"/>
      <c r="CPV49" s="112"/>
      <c r="CPW49" s="112"/>
      <c r="CPX49" s="112"/>
      <c r="CPY49" s="112"/>
      <c r="CPZ49" s="112"/>
      <c r="CQA49" s="112"/>
      <c r="CQB49" s="112"/>
      <c r="CQC49" s="112"/>
      <c r="CQD49" s="112"/>
      <c r="CQE49" s="112"/>
      <c r="CQF49" s="112"/>
      <c r="CQG49" s="112"/>
      <c r="CQH49" s="112"/>
      <c r="CQI49" s="112"/>
      <c r="CQJ49" s="112"/>
      <c r="CQK49" s="112"/>
      <c r="CQL49" s="112"/>
      <c r="CQM49" s="112"/>
      <c r="CQN49" s="112"/>
      <c r="CQO49" s="112"/>
      <c r="CQP49" s="112"/>
      <c r="CQQ49" s="112"/>
      <c r="CQR49" s="112"/>
      <c r="CQS49" s="112"/>
      <c r="CQT49" s="112"/>
      <c r="CQU49" s="112"/>
      <c r="CQV49" s="112"/>
      <c r="CQW49" s="112"/>
      <c r="CQX49" s="112"/>
      <c r="CQY49" s="112"/>
      <c r="CQZ49" s="112"/>
      <c r="CRA49" s="112"/>
      <c r="CRB49" s="112"/>
      <c r="CRC49" s="112"/>
      <c r="CRD49" s="112"/>
      <c r="CRE49" s="112"/>
      <c r="CRF49" s="112"/>
      <c r="CRG49" s="112"/>
      <c r="CRH49" s="112"/>
      <c r="CRI49" s="112"/>
      <c r="CRJ49" s="112"/>
      <c r="CRK49" s="112"/>
      <c r="CRL49" s="112"/>
      <c r="CRM49" s="112"/>
      <c r="CRN49" s="112"/>
      <c r="CRO49" s="112"/>
      <c r="CRP49" s="112"/>
      <c r="CRQ49" s="112"/>
      <c r="CRR49" s="112"/>
      <c r="CRS49" s="112"/>
      <c r="CRT49" s="112"/>
      <c r="CRU49" s="112"/>
      <c r="CRV49" s="112"/>
      <c r="CRW49" s="112"/>
      <c r="CRX49" s="112"/>
      <c r="CRY49" s="112"/>
      <c r="CRZ49" s="112"/>
      <c r="CSA49" s="112"/>
      <c r="CSB49" s="112"/>
      <c r="CSC49" s="112"/>
      <c r="CSD49" s="112"/>
      <c r="CSE49" s="112"/>
      <c r="CSF49" s="112"/>
      <c r="CSG49" s="112"/>
      <c r="CSH49" s="112"/>
      <c r="CSI49" s="112"/>
      <c r="CSJ49" s="112"/>
      <c r="CSK49" s="112"/>
      <c r="CSL49" s="112"/>
      <c r="CSM49" s="112"/>
      <c r="CSN49" s="112"/>
      <c r="CSO49" s="112"/>
      <c r="CSP49" s="112"/>
      <c r="CSQ49" s="112"/>
      <c r="CSR49" s="112"/>
      <c r="CSS49" s="112"/>
      <c r="CST49" s="112"/>
      <c r="CSU49" s="112"/>
      <c r="CSV49" s="112"/>
      <c r="CSW49" s="112"/>
      <c r="CSX49" s="112"/>
      <c r="CSY49" s="112"/>
      <c r="CSZ49" s="112"/>
      <c r="CTA49" s="112"/>
      <c r="CTB49" s="112"/>
      <c r="CTC49" s="112"/>
      <c r="CTD49" s="112"/>
      <c r="CTE49" s="112"/>
      <c r="CTF49" s="112"/>
      <c r="CTG49" s="112"/>
      <c r="CTH49" s="112"/>
      <c r="CTI49" s="112"/>
      <c r="CTJ49" s="112"/>
      <c r="CTK49" s="112"/>
      <c r="CTL49" s="112"/>
      <c r="CTM49" s="112"/>
      <c r="CTN49" s="112"/>
      <c r="CTO49" s="112"/>
      <c r="CTP49" s="112"/>
      <c r="CTQ49" s="112"/>
      <c r="CTR49" s="112"/>
      <c r="CTS49" s="112"/>
      <c r="CTT49" s="112"/>
      <c r="CTU49" s="112"/>
      <c r="CTV49" s="112"/>
      <c r="CTW49" s="112"/>
      <c r="CTX49" s="112"/>
      <c r="CTY49" s="112"/>
      <c r="CTZ49" s="112"/>
      <c r="CUA49" s="112"/>
      <c r="CUB49" s="112"/>
      <c r="CUC49" s="112"/>
      <c r="CUD49" s="112"/>
      <c r="CUE49" s="112"/>
      <c r="CUF49" s="112"/>
      <c r="CUG49" s="112"/>
      <c r="CUH49" s="112"/>
      <c r="CUI49" s="112"/>
      <c r="CUJ49" s="112"/>
      <c r="CUK49" s="112"/>
      <c r="CUL49" s="112"/>
      <c r="CUM49" s="112"/>
      <c r="CUN49" s="112"/>
      <c r="CUO49" s="112"/>
      <c r="CUP49" s="112"/>
      <c r="CUQ49" s="112"/>
      <c r="CUR49" s="112"/>
      <c r="CUS49" s="112"/>
      <c r="CUT49" s="112"/>
      <c r="CUU49" s="112"/>
      <c r="CUV49" s="112"/>
      <c r="CUW49" s="112"/>
      <c r="CUX49" s="112"/>
      <c r="CUY49" s="112"/>
      <c r="CUZ49" s="112"/>
      <c r="CVA49" s="112"/>
      <c r="CVB49" s="112"/>
      <c r="CVC49" s="112"/>
      <c r="CVD49" s="112"/>
      <c r="CVE49" s="112"/>
      <c r="CVF49" s="112"/>
      <c r="CVG49" s="112"/>
      <c r="CVH49" s="112"/>
      <c r="CVI49" s="112"/>
      <c r="CVJ49" s="112"/>
      <c r="CVK49" s="112"/>
      <c r="CVL49" s="112"/>
      <c r="CVM49" s="112"/>
      <c r="CVN49" s="112"/>
      <c r="CVO49" s="112"/>
      <c r="CVP49" s="112"/>
      <c r="CVQ49" s="112"/>
      <c r="CVR49" s="112"/>
      <c r="CVS49" s="112"/>
      <c r="CVT49" s="112"/>
      <c r="CVU49" s="112"/>
      <c r="CVV49" s="112"/>
      <c r="CVW49" s="112"/>
      <c r="CVX49" s="112"/>
      <c r="CVY49" s="112"/>
      <c r="CVZ49" s="112"/>
      <c r="CWA49" s="112"/>
      <c r="CWB49" s="112"/>
      <c r="CWC49" s="112"/>
      <c r="CWD49" s="112"/>
      <c r="CWE49" s="112"/>
      <c r="CWF49" s="112"/>
      <c r="CWG49" s="112"/>
      <c r="CWH49" s="112"/>
      <c r="CWI49" s="112"/>
      <c r="CWJ49" s="112"/>
      <c r="CWK49" s="112"/>
      <c r="CWL49" s="112"/>
      <c r="CWM49" s="112"/>
      <c r="CWN49" s="112"/>
      <c r="CWO49" s="112"/>
      <c r="CWP49" s="112"/>
      <c r="CWQ49" s="112"/>
      <c r="CWR49" s="112"/>
      <c r="CWS49" s="112"/>
      <c r="CWT49" s="112"/>
      <c r="CWU49" s="112"/>
      <c r="CWV49" s="112"/>
      <c r="CWW49" s="112"/>
      <c r="CWX49" s="112"/>
      <c r="CWY49" s="112"/>
      <c r="CWZ49" s="112"/>
      <c r="CXA49" s="112"/>
      <c r="CXB49" s="112"/>
      <c r="CXC49" s="112"/>
      <c r="CXD49" s="112"/>
      <c r="CXE49" s="112"/>
      <c r="CXF49" s="112"/>
      <c r="CXG49" s="112"/>
      <c r="CXH49" s="112"/>
      <c r="CXI49" s="112"/>
      <c r="CXJ49" s="112"/>
      <c r="CXK49" s="112"/>
      <c r="CXL49" s="112"/>
      <c r="CXM49" s="112"/>
      <c r="CXN49" s="112"/>
      <c r="CXO49" s="112"/>
      <c r="CXP49" s="112"/>
      <c r="CXQ49" s="112"/>
      <c r="CXR49" s="112"/>
      <c r="CXS49" s="112"/>
      <c r="CXT49" s="112"/>
      <c r="CXU49" s="112"/>
      <c r="CXV49" s="112"/>
      <c r="CXW49" s="112"/>
      <c r="CXX49" s="112"/>
      <c r="CXY49" s="112"/>
      <c r="CXZ49" s="112"/>
      <c r="CYA49" s="112"/>
      <c r="CYB49" s="112"/>
      <c r="CYC49" s="112"/>
      <c r="CYD49" s="112"/>
      <c r="CYE49" s="112"/>
      <c r="CYF49" s="112"/>
      <c r="CYG49" s="112"/>
      <c r="CYH49" s="112"/>
      <c r="CYI49" s="112"/>
      <c r="CYJ49" s="112"/>
      <c r="CYK49" s="112"/>
      <c r="CYL49" s="112"/>
      <c r="CYM49" s="112"/>
      <c r="CYN49" s="112"/>
      <c r="CYO49" s="112"/>
      <c r="CYP49" s="112"/>
      <c r="CYQ49" s="112"/>
      <c r="CYR49" s="112"/>
      <c r="CYS49" s="112"/>
      <c r="CYT49" s="112"/>
      <c r="CYU49" s="112"/>
      <c r="CYV49" s="112"/>
      <c r="CYW49" s="112"/>
      <c r="CYX49" s="112"/>
      <c r="CYY49" s="112"/>
      <c r="CYZ49" s="112"/>
      <c r="CZA49" s="112"/>
      <c r="CZB49" s="112"/>
      <c r="CZC49" s="112"/>
      <c r="CZD49" s="112"/>
      <c r="CZE49" s="112"/>
      <c r="CZF49" s="112"/>
      <c r="CZG49" s="112"/>
      <c r="CZH49" s="112"/>
      <c r="CZI49" s="112"/>
      <c r="CZJ49" s="112"/>
      <c r="CZK49" s="112"/>
      <c r="CZL49" s="112"/>
      <c r="CZM49" s="112"/>
      <c r="CZN49" s="112"/>
      <c r="CZO49" s="112"/>
      <c r="CZP49" s="112"/>
      <c r="CZQ49" s="112"/>
      <c r="CZR49" s="112"/>
      <c r="CZS49" s="112"/>
      <c r="CZT49" s="112"/>
      <c r="CZU49" s="112"/>
      <c r="CZV49" s="112"/>
      <c r="CZW49" s="112"/>
      <c r="CZX49" s="112"/>
      <c r="CZY49" s="112"/>
      <c r="CZZ49" s="112"/>
      <c r="DAA49" s="112"/>
      <c r="DAB49" s="112"/>
      <c r="DAC49" s="112"/>
      <c r="DAD49" s="112"/>
      <c r="DAE49" s="112"/>
      <c r="DAF49" s="112"/>
      <c r="DAG49" s="112"/>
      <c r="DAH49" s="112"/>
      <c r="DAI49" s="112"/>
      <c r="DAJ49" s="112"/>
      <c r="DAK49" s="112"/>
      <c r="DAL49" s="112"/>
      <c r="DAM49" s="112"/>
      <c r="DAN49" s="112"/>
      <c r="DAO49" s="112"/>
      <c r="DAP49" s="112"/>
      <c r="DAQ49" s="112"/>
      <c r="DAR49" s="112"/>
      <c r="DAS49" s="112"/>
      <c r="DAT49" s="112"/>
      <c r="DAU49" s="112"/>
      <c r="DAV49" s="112"/>
      <c r="DAW49" s="112"/>
      <c r="DAX49" s="112"/>
      <c r="DAY49" s="112"/>
      <c r="DAZ49" s="112"/>
      <c r="DBA49" s="112"/>
      <c r="DBB49" s="112"/>
      <c r="DBC49" s="112"/>
      <c r="DBD49" s="112"/>
      <c r="DBE49" s="112"/>
      <c r="DBF49" s="112"/>
      <c r="DBG49" s="112"/>
      <c r="DBH49" s="112"/>
      <c r="DBI49" s="112"/>
      <c r="DBJ49" s="112"/>
      <c r="DBK49" s="112"/>
      <c r="DBL49" s="112"/>
      <c r="DBM49" s="112"/>
      <c r="DBN49" s="112"/>
      <c r="DBO49" s="112"/>
      <c r="DBP49" s="112"/>
      <c r="DBQ49" s="112"/>
      <c r="DBR49" s="112"/>
      <c r="DBS49" s="112"/>
      <c r="DBT49" s="112"/>
      <c r="DBU49" s="112"/>
      <c r="DBV49" s="112"/>
      <c r="DBW49" s="112"/>
      <c r="DBX49" s="112"/>
      <c r="DBY49" s="112"/>
      <c r="DBZ49" s="112"/>
      <c r="DCA49" s="112"/>
      <c r="DCB49" s="112"/>
      <c r="DCC49" s="112"/>
      <c r="DCD49" s="112"/>
      <c r="DCE49" s="112"/>
      <c r="DCF49" s="112"/>
      <c r="DCG49" s="112"/>
      <c r="DCH49" s="112"/>
      <c r="DCI49" s="112"/>
      <c r="DCJ49" s="112"/>
      <c r="DCK49" s="112"/>
      <c r="DCL49" s="112"/>
      <c r="DCM49" s="112"/>
      <c r="DCN49" s="112"/>
      <c r="DCO49" s="112"/>
      <c r="DCP49" s="112"/>
      <c r="DCQ49" s="112"/>
      <c r="DCR49" s="112"/>
      <c r="DCS49" s="112"/>
      <c r="DCT49" s="112"/>
      <c r="DCU49" s="112"/>
      <c r="DCV49" s="112"/>
      <c r="DCW49" s="112"/>
      <c r="DCX49" s="112"/>
      <c r="DCY49" s="112"/>
      <c r="DCZ49" s="112"/>
      <c r="DDA49" s="112"/>
      <c r="DDB49" s="112"/>
      <c r="DDC49" s="112"/>
      <c r="DDD49" s="112"/>
      <c r="DDE49" s="112"/>
      <c r="DDF49" s="112"/>
      <c r="DDG49" s="112"/>
      <c r="DDH49" s="112"/>
      <c r="DDI49" s="112"/>
      <c r="DDJ49" s="112"/>
      <c r="DDK49" s="112"/>
      <c r="DDL49" s="112"/>
      <c r="DDM49" s="112"/>
      <c r="DDN49" s="112"/>
      <c r="DDO49" s="112"/>
      <c r="DDP49" s="112"/>
      <c r="DDQ49" s="112"/>
      <c r="DDR49" s="112"/>
      <c r="DDS49" s="112"/>
      <c r="DDT49" s="112"/>
      <c r="DDU49" s="112"/>
      <c r="DDV49" s="112"/>
      <c r="DDW49" s="112"/>
      <c r="DDX49" s="112"/>
      <c r="DDY49" s="112"/>
      <c r="DDZ49" s="112"/>
      <c r="DEA49" s="112"/>
      <c r="DEB49" s="112"/>
      <c r="DEC49" s="112"/>
      <c r="DED49" s="112"/>
      <c r="DEE49" s="112"/>
      <c r="DEF49" s="112"/>
      <c r="DEG49" s="112"/>
      <c r="DEH49" s="112"/>
      <c r="DEI49" s="112"/>
      <c r="DEJ49" s="112"/>
      <c r="DEK49" s="112"/>
      <c r="DEL49" s="112"/>
      <c r="DEM49" s="112"/>
      <c r="DEN49" s="112"/>
      <c r="DEO49" s="112"/>
      <c r="DEP49" s="112"/>
      <c r="DEQ49" s="112"/>
      <c r="DER49" s="112"/>
      <c r="DES49" s="112"/>
      <c r="DET49" s="112"/>
      <c r="DEU49" s="112"/>
      <c r="DEV49" s="112"/>
      <c r="DEW49" s="112"/>
      <c r="DEX49" s="112"/>
      <c r="DEY49" s="112"/>
      <c r="DEZ49" s="112"/>
      <c r="DFA49" s="112"/>
      <c r="DFB49" s="112"/>
      <c r="DFC49" s="112"/>
      <c r="DFD49" s="112"/>
      <c r="DFE49" s="112"/>
      <c r="DFF49" s="112"/>
      <c r="DFG49" s="112"/>
      <c r="DFH49" s="112"/>
      <c r="DFI49" s="112"/>
      <c r="DFJ49" s="112"/>
      <c r="DFK49" s="112"/>
      <c r="DFL49" s="112"/>
      <c r="DFM49" s="112"/>
      <c r="DFN49" s="112"/>
      <c r="DFO49" s="112"/>
      <c r="DFP49" s="112"/>
      <c r="DFQ49" s="112"/>
      <c r="DFR49" s="112"/>
      <c r="DFS49" s="112"/>
      <c r="DFT49" s="112"/>
      <c r="DFU49" s="112"/>
      <c r="DFV49" s="112"/>
      <c r="DFW49" s="112"/>
      <c r="DFX49" s="112"/>
      <c r="DFY49" s="112"/>
      <c r="DFZ49" s="112"/>
      <c r="DGA49" s="112"/>
      <c r="DGB49" s="112"/>
      <c r="DGC49" s="112"/>
      <c r="DGD49" s="112"/>
      <c r="DGE49" s="112"/>
      <c r="DGF49" s="112"/>
      <c r="DGG49" s="112"/>
      <c r="DGH49" s="112"/>
      <c r="DGI49" s="112"/>
      <c r="DGJ49" s="112"/>
      <c r="DGK49" s="112"/>
      <c r="DGL49" s="112"/>
      <c r="DGM49" s="112"/>
      <c r="DGN49" s="112"/>
      <c r="DGO49" s="112"/>
      <c r="DGP49" s="112"/>
      <c r="DGQ49" s="112"/>
      <c r="DGR49" s="112"/>
      <c r="DGS49" s="112"/>
      <c r="DGT49" s="112"/>
      <c r="DGU49" s="112"/>
      <c r="DGV49" s="112"/>
      <c r="DGW49" s="112"/>
      <c r="DGX49" s="112"/>
      <c r="DGY49" s="112"/>
      <c r="DGZ49" s="112"/>
      <c r="DHA49" s="112"/>
      <c r="DHB49" s="112"/>
      <c r="DHC49" s="112"/>
      <c r="DHD49" s="112"/>
      <c r="DHE49" s="112"/>
      <c r="DHF49" s="112"/>
      <c r="DHG49" s="112"/>
      <c r="DHH49" s="112"/>
      <c r="DHI49" s="112"/>
      <c r="DHJ49" s="112"/>
      <c r="DHK49" s="112"/>
      <c r="DHL49" s="112"/>
      <c r="DHM49" s="112"/>
      <c r="DHN49" s="112"/>
      <c r="DHO49" s="112"/>
      <c r="DHP49" s="112"/>
      <c r="DHQ49" s="112"/>
      <c r="DHR49" s="112"/>
      <c r="DHS49" s="112"/>
      <c r="DHT49" s="112"/>
      <c r="DHU49" s="112"/>
      <c r="DHV49" s="112"/>
      <c r="DHW49" s="112"/>
      <c r="DHX49" s="112"/>
      <c r="DHY49" s="112"/>
      <c r="DHZ49" s="112"/>
      <c r="DIA49" s="112"/>
      <c r="DIB49" s="112"/>
      <c r="DIC49" s="112"/>
      <c r="DID49" s="112"/>
      <c r="DIE49" s="112"/>
      <c r="DIF49" s="112"/>
      <c r="DIG49" s="112"/>
      <c r="DIH49" s="112"/>
      <c r="DII49" s="112"/>
      <c r="DIJ49" s="112"/>
      <c r="DIK49" s="112"/>
      <c r="DIL49" s="112"/>
      <c r="DIM49" s="112"/>
      <c r="DIN49" s="112"/>
      <c r="DIO49" s="112"/>
      <c r="DIP49" s="112"/>
      <c r="DIQ49" s="112"/>
      <c r="DIR49" s="112"/>
      <c r="DIS49" s="112"/>
      <c r="DIT49" s="112"/>
      <c r="DIU49" s="112"/>
      <c r="DIV49" s="112"/>
      <c r="DIW49" s="112"/>
      <c r="DIX49" s="112"/>
      <c r="DIY49" s="112"/>
      <c r="DIZ49" s="112"/>
      <c r="DJA49" s="112"/>
      <c r="DJB49" s="112"/>
      <c r="DJC49" s="112"/>
      <c r="DJD49" s="112"/>
      <c r="DJE49" s="112"/>
      <c r="DJF49" s="112"/>
      <c r="DJG49" s="112"/>
      <c r="DJH49" s="112"/>
      <c r="DJI49" s="112"/>
      <c r="DJJ49" s="112"/>
      <c r="DJK49" s="112"/>
      <c r="DJL49" s="112"/>
      <c r="DJM49" s="112"/>
      <c r="DJN49" s="112"/>
      <c r="DJO49" s="112"/>
      <c r="DJP49" s="112"/>
      <c r="DJQ49" s="112"/>
      <c r="DJR49" s="112"/>
      <c r="DJS49" s="112"/>
      <c r="DJT49" s="112"/>
      <c r="DJU49" s="112"/>
      <c r="DJV49" s="112"/>
      <c r="DJW49" s="112"/>
      <c r="DJX49" s="112"/>
      <c r="DJY49" s="112"/>
      <c r="DJZ49" s="112"/>
      <c r="DKA49" s="112"/>
      <c r="DKB49" s="112"/>
      <c r="DKC49" s="112"/>
      <c r="DKD49" s="112"/>
      <c r="DKE49" s="112"/>
      <c r="DKF49" s="112"/>
      <c r="DKG49" s="112"/>
      <c r="DKH49" s="112"/>
      <c r="DKI49" s="112"/>
      <c r="DKJ49" s="112"/>
      <c r="DKK49" s="112"/>
      <c r="DKL49" s="112"/>
      <c r="DKM49" s="112"/>
      <c r="DKN49" s="112"/>
      <c r="DKO49" s="112"/>
      <c r="DKP49" s="112"/>
      <c r="DKQ49" s="112"/>
      <c r="DKR49" s="112"/>
      <c r="DKS49" s="112"/>
      <c r="DKT49" s="112"/>
      <c r="DKU49" s="112"/>
      <c r="DKV49" s="112"/>
      <c r="DKW49" s="112"/>
      <c r="DKX49" s="112"/>
      <c r="DKY49" s="112"/>
      <c r="DKZ49" s="112"/>
      <c r="DLA49" s="112"/>
      <c r="DLB49" s="112"/>
      <c r="DLC49" s="112"/>
      <c r="DLD49" s="112"/>
      <c r="DLE49" s="112"/>
      <c r="DLF49" s="112"/>
      <c r="DLG49" s="112"/>
      <c r="DLH49" s="112"/>
      <c r="DLI49" s="112"/>
      <c r="DLJ49" s="112"/>
      <c r="DLK49" s="112"/>
      <c r="DLL49" s="112"/>
      <c r="DLM49" s="112"/>
      <c r="DLN49" s="112"/>
      <c r="DLO49" s="112"/>
      <c r="DLP49" s="112"/>
      <c r="DLQ49" s="112"/>
      <c r="DLR49" s="112"/>
      <c r="DLS49" s="112"/>
      <c r="DLT49" s="112"/>
      <c r="DLU49" s="112"/>
      <c r="DLV49" s="112"/>
      <c r="DLW49" s="112"/>
      <c r="DLX49" s="112"/>
      <c r="DLY49" s="112"/>
      <c r="DLZ49" s="112"/>
      <c r="DMA49" s="112"/>
      <c r="DMB49" s="112"/>
      <c r="DMC49" s="112"/>
      <c r="DMD49" s="112"/>
      <c r="DME49" s="112"/>
      <c r="DMF49" s="112"/>
      <c r="DMG49" s="112"/>
      <c r="DMH49" s="112"/>
      <c r="DMI49" s="112"/>
      <c r="DMJ49" s="112"/>
      <c r="DMK49" s="112"/>
      <c r="DML49" s="112"/>
      <c r="DMM49" s="112"/>
      <c r="DMN49" s="112"/>
      <c r="DMO49" s="112"/>
      <c r="DMP49" s="112"/>
      <c r="DMQ49" s="112"/>
      <c r="DMR49" s="112"/>
      <c r="DMS49" s="112"/>
      <c r="DMT49" s="112"/>
      <c r="DMU49" s="112"/>
      <c r="DMV49" s="112"/>
      <c r="DMW49" s="112"/>
      <c r="DMX49" s="112"/>
      <c r="DMY49" s="112"/>
      <c r="DMZ49" s="112"/>
      <c r="DNA49" s="112"/>
      <c r="DNB49" s="112"/>
      <c r="DNC49" s="112"/>
      <c r="DND49" s="112"/>
      <c r="DNE49" s="112"/>
      <c r="DNF49" s="112"/>
      <c r="DNG49" s="112"/>
      <c r="DNH49" s="112"/>
      <c r="DNI49" s="112"/>
      <c r="DNJ49" s="112"/>
      <c r="DNK49" s="112"/>
      <c r="DNL49" s="112"/>
      <c r="DNM49" s="112"/>
      <c r="DNN49" s="112"/>
      <c r="DNO49" s="112"/>
      <c r="DNP49" s="112"/>
      <c r="DNQ49" s="112"/>
      <c r="DNR49" s="112"/>
      <c r="DNS49" s="112"/>
      <c r="DNT49" s="112"/>
      <c r="DNU49" s="112"/>
      <c r="DNV49" s="112"/>
      <c r="DNW49" s="112"/>
      <c r="DNX49" s="112"/>
      <c r="DNY49" s="112"/>
      <c r="DNZ49" s="112"/>
      <c r="DOA49" s="112"/>
      <c r="DOB49" s="112"/>
      <c r="DOC49" s="112"/>
      <c r="DOD49" s="112"/>
      <c r="DOE49" s="112"/>
      <c r="DOF49" s="112"/>
      <c r="DOG49" s="112"/>
      <c r="DOH49" s="112"/>
      <c r="DOI49" s="112"/>
      <c r="DOJ49" s="112"/>
      <c r="DOK49" s="112"/>
      <c r="DOL49" s="112"/>
      <c r="DOM49" s="112"/>
      <c r="DON49" s="112"/>
      <c r="DOO49" s="112"/>
      <c r="DOP49" s="112"/>
      <c r="DOQ49" s="112"/>
      <c r="DOR49" s="112"/>
      <c r="DOS49" s="112"/>
      <c r="DOT49" s="112"/>
      <c r="DOU49" s="112"/>
      <c r="DOV49" s="112"/>
      <c r="DOW49" s="112"/>
      <c r="DOX49" s="112"/>
      <c r="DOY49" s="112"/>
      <c r="DOZ49" s="112"/>
      <c r="DPA49" s="112"/>
      <c r="DPB49" s="112"/>
      <c r="DPC49" s="112"/>
      <c r="DPD49" s="112"/>
      <c r="DPE49" s="112"/>
      <c r="DPF49" s="112"/>
      <c r="DPG49" s="112"/>
      <c r="DPH49" s="112"/>
      <c r="DPI49" s="112"/>
      <c r="DPJ49" s="112"/>
      <c r="DPK49" s="112"/>
      <c r="DPL49" s="112"/>
      <c r="DPM49" s="112"/>
      <c r="DPN49" s="112"/>
      <c r="DPO49" s="112"/>
      <c r="DPP49" s="112"/>
      <c r="DPQ49" s="112"/>
      <c r="DPR49" s="112"/>
      <c r="DPS49" s="112"/>
      <c r="DPT49" s="112"/>
      <c r="DPU49" s="112"/>
      <c r="DPV49" s="112"/>
      <c r="DPW49" s="112"/>
      <c r="DPX49" s="112"/>
      <c r="DPY49" s="112"/>
      <c r="DPZ49" s="112"/>
      <c r="DQA49" s="112"/>
      <c r="DQB49" s="112"/>
      <c r="DQC49" s="112"/>
      <c r="DQD49" s="112"/>
      <c r="DQE49" s="112"/>
      <c r="DQF49" s="112"/>
      <c r="DQG49" s="112"/>
      <c r="DQH49" s="112"/>
      <c r="DQI49" s="112"/>
      <c r="DQJ49" s="112"/>
      <c r="DQK49" s="112"/>
      <c r="DQL49" s="112"/>
      <c r="DQM49" s="112"/>
      <c r="DQN49" s="112"/>
      <c r="DQO49" s="112"/>
      <c r="DQP49" s="112"/>
      <c r="DQQ49" s="112"/>
      <c r="DQR49" s="112"/>
      <c r="DQS49" s="112"/>
      <c r="DQT49" s="112"/>
      <c r="DQU49" s="112"/>
      <c r="DQV49" s="112"/>
      <c r="DQW49" s="112"/>
      <c r="DQX49" s="112"/>
      <c r="DQY49" s="112"/>
      <c r="DQZ49" s="112"/>
      <c r="DRA49" s="112"/>
      <c r="DRB49" s="112"/>
      <c r="DRC49" s="112"/>
      <c r="DRD49" s="112"/>
      <c r="DRE49" s="112"/>
      <c r="DRF49" s="112"/>
      <c r="DRG49" s="112"/>
      <c r="DRH49" s="112"/>
      <c r="DRI49" s="112"/>
      <c r="DRJ49" s="112"/>
      <c r="DRK49" s="112"/>
      <c r="DRL49" s="112"/>
      <c r="DRM49" s="112"/>
      <c r="DRN49" s="112"/>
      <c r="DRO49" s="112"/>
      <c r="DRP49" s="112"/>
      <c r="DRQ49" s="112"/>
      <c r="DRR49" s="112"/>
      <c r="DRS49" s="112"/>
      <c r="DRT49" s="112"/>
      <c r="DRU49" s="112"/>
      <c r="DRV49" s="112"/>
      <c r="DRW49" s="112"/>
      <c r="DRX49" s="112"/>
      <c r="DRY49" s="112"/>
      <c r="DRZ49" s="112"/>
      <c r="DSA49" s="112"/>
      <c r="DSB49" s="112"/>
      <c r="DSC49" s="112"/>
      <c r="DSD49" s="112"/>
      <c r="DSE49" s="112"/>
      <c r="DSF49" s="112"/>
      <c r="DSG49" s="112"/>
      <c r="DSH49" s="112"/>
      <c r="DSI49" s="112"/>
      <c r="DSJ49" s="112"/>
      <c r="DSK49" s="112"/>
      <c r="DSL49" s="112"/>
      <c r="DSM49" s="112"/>
      <c r="DSN49" s="112"/>
      <c r="DSO49" s="112"/>
      <c r="DSP49" s="112"/>
      <c r="DSQ49" s="112"/>
      <c r="DSR49" s="112"/>
      <c r="DSS49" s="112"/>
      <c r="DST49" s="112"/>
      <c r="DSU49" s="112"/>
      <c r="DSV49" s="112"/>
      <c r="DSW49" s="112"/>
      <c r="DSX49" s="112"/>
      <c r="DSY49" s="112"/>
      <c r="DSZ49" s="112"/>
      <c r="DTA49" s="112"/>
      <c r="DTB49" s="112"/>
      <c r="DTC49" s="112"/>
      <c r="DTD49" s="112"/>
      <c r="DTE49" s="112"/>
      <c r="DTF49" s="112"/>
      <c r="DTG49" s="112"/>
      <c r="DTH49" s="112"/>
      <c r="DTI49" s="112"/>
      <c r="DTJ49" s="112"/>
      <c r="DTK49" s="112"/>
      <c r="DTL49" s="112"/>
      <c r="DTM49" s="112"/>
      <c r="DTN49" s="112"/>
      <c r="DTO49" s="112"/>
      <c r="DTP49" s="112"/>
      <c r="DTQ49" s="112"/>
      <c r="DTR49" s="112"/>
      <c r="DTS49" s="112"/>
      <c r="DTT49" s="112"/>
      <c r="DTU49" s="112"/>
      <c r="DTV49" s="112"/>
      <c r="DTW49" s="112"/>
      <c r="DTX49" s="112"/>
      <c r="DTY49" s="112"/>
      <c r="DTZ49" s="112"/>
      <c r="DUA49" s="112"/>
      <c r="DUB49" s="112"/>
      <c r="DUC49" s="112"/>
      <c r="DUD49" s="112"/>
      <c r="DUE49" s="112"/>
      <c r="DUF49" s="112"/>
      <c r="DUG49" s="112"/>
      <c r="DUH49" s="112"/>
      <c r="DUI49" s="112"/>
      <c r="DUJ49" s="112"/>
      <c r="DUK49" s="112"/>
      <c r="DUL49" s="112"/>
      <c r="DUM49" s="112"/>
      <c r="DUN49" s="112"/>
      <c r="DUO49" s="112"/>
      <c r="DUP49" s="112"/>
      <c r="DUQ49" s="112"/>
      <c r="DUR49" s="112"/>
      <c r="DUS49" s="112"/>
      <c r="DUT49" s="112"/>
      <c r="DUU49" s="112"/>
      <c r="DUV49" s="112"/>
      <c r="DUW49" s="112"/>
      <c r="DUX49" s="112"/>
      <c r="DUY49" s="112"/>
      <c r="DUZ49" s="112"/>
      <c r="DVA49" s="112"/>
      <c r="DVB49" s="112"/>
      <c r="DVC49" s="112"/>
      <c r="DVD49" s="112"/>
      <c r="DVE49" s="112"/>
      <c r="DVF49" s="112"/>
      <c r="DVG49" s="112"/>
      <c r="DVH49" s="112"/>
      <c r="DVI49" s="112"/>
      <c r="DVJ49" s="112"/>
      <c r="DVK49" s="112"/>
      <c r="DVL49" s="112"/>
      <c r="DVM49" s="112"/>
      <c r="DVN49" s="112"/>
      <c r="DVO49" s="112"/>
      <c r="DVP49" s="112"/>
      <c r="DVQ49" s="112"/>
      <c r="DVR49" s="112"/>
      <c r="DVS49" s="112"/>
      <c r="DVT49" s="112"/>
      <c r="DVU49" s="112"/>
      <c r="DVV49" s="112"/>
      <c r="DVW49" s="112"/>
      <c r="DVX49" s="112"/>
      <c r="DVY49" s="112"/>
      <c r="DVZ49" s="112"/>
      <c r="DWA49" s="112"/>
      <c r="DWB49" s="112"/>
      <c r="DWC49" s="112"/>
      <c r="DWD49" s="112"/>
      <c r="DWE49" s="112"/>
      <c r="DWF49" s="112"/>
      <c r="DWG49" s="112"/>
      <c r="DWH49" s="112"/>
      <c r="DWI49" s="112"/>
      <c r="DWJ49" s="112"/>
      <c r="DWK49" s="112"/>
      <c r="DWL49" s="112"/>
      <c r="DWM49" s="112"/>
      <c r="DWN49" s="112"/>
      <c r="DWO49" s="112"/>
      <c r="DWP49" s="112"/>
      <c r="DWQ49" s="112"/>
      <c r="DWR49" s="112"/>
      <c r="DWS49" s="112"/>
      <c r="DWT49" s="112"/>
      <c r="DWU49" s="112"/>
      <c r="DWV49" s="112"/>
      <c r="DWW49" s="112"/>
      <c r="DWX49" s="112"/>
      <c r="DWY49" s="112"/>
      <c r="DWZ49" s="112"/>
      <c r="DXA49" s="112"/>
      <c r="DXB49" s="112"/>
      <c r="DXC49" s="112"/>
      <c r="DXD49" s="112"/>
      <c r="DXE49" s="112"/>
      <c r="DXF49" s="112"/>
      <c r="DXG49" s="112"/>
      <c r="DXH49" s="112"/>
      <c r="DXI49" s="112"/>
      <c r="DXJ49" s="112"/>
      <c r="DXK49" s="112"/>
      <c r="DXL49" s="112"/>
      <c r="DXM49" s="112"/>
      <c r="DXN49" s="112"/>
      <c r="DXO49" s="112"/>
      <c r="DXP49" s="112"/>
      <c r="DXQ49" s="112"/>
      <c r="DXR49" s="112"/>
      <c r="DXS49" s="112"/>
      <c r="DXT49" s="112"/>
      <c r="DXU49" s="112"/>
      <c r="DXV49" s="112"/>
      <c r="DXW49" s="112"/>
      <c r="DXX49" s="112"/>
      <c r="DXY49" s="112"/>
      <c r="DXZ49" s="112"/>
      <c r="DYA49" s="112"/>
      <c r="DYB49" s="112"/>
      <c r="DYC49" s="112"/>
      <c r="DYD49" s="112"/>
      <c r="DYE49" s="112"/>
      <c r="DYF49" s="112"/>
      <c r="DYG49" s="112"/>
      <c r="DYH49" s="112"/>
      <c r="DYI49" s="112"/>
      <c r="DYJ49" s="112"/>
      <c r="DYK49" s="112"/>
      <c r="DYL49" s="112"/>
      <c r="DYM49" s="112"/>
      <c r="DYN49" s="112"/>
      <c r="DYO49" s="112"/>
      <c r="DYP49" s="112"/>
      <c r="DYQ49" s="112"/>
      <c r="DYR49" s="112"/>
      <c r="DYS49" s="112"/>
      <c r="DYT49" s="112"/>
      <c r="DYU49" s="112"/>
      <c r="DYV49" s="112"/>
      <c r="DYW49" s="112"/>
      <c r="DYX49" s="112"/>
      <c r="DYY49" s="112"/>
      <c r="DYZ49" s="112"/>
      <c r="DZA49" s="112"/>
      <c r="DZB49" s="112"/>
      <c r="DZC49" s="112"/>
      <c r="DZD49" s="112"/>
      <c r="DZE49" s="112"/>
      <c r="DZF49" s="112"/>
      <c r="DZG49" s="112"/>
      <c r="DZH49" s="112"/>
      <c r="DZI49" s="112"/>
      <c r="DZJ49" s="112"/>
      <c r="DZK49" s="112"/>
      <c r="DZL49" s="112"/>
      <c r="DZM49" s="112"/>
      <c r="DZN49" s="112"/>
      <c r="DZO49" s="112"/>
      <c r="DZP49" s="112"/>
      <c r="DZQ49" s="112"/>
      <c r="DZR49" s="112"/>
      <c r="DZS49" s="112"/>
      <c r="DZT49" s="112"/>
      <c r="DZU49" s="112"/>
      <c r="DZV49" s="112"/>
      <c r="DZW49" s="112"/>
      <c r="DZX49" s="112"/>
      <c r="DZY49" s="112"/>
      <c r="DZZ49" s="112"/>
      <c r="EAA49" s="112"/>
      <c r="EAB49" s="112"/>
      <c r="EAC49" s="112"/>
      <c r="EAD49" s="112"/>
      <c r="EAE49" s="112"/>
      <c r="EAF49" s="112"/>
      <c r="EAG49" s="112"/>
      <c r="EAH49" s="112"/>
      <c r="EAI49" s="112"/>
      <c r="EAJ49" s="112"/>
      <c r="EAK49" s="112"/>
      <c r="EAL49" s="112"/>
      <c r="EAM49" s="112"/>
      <c r="EAN49" s="112"/>
      <c r="EAO49" s="112"/>
      <c r="EAP49" s="112"/>
      <c r="EAQ49" s="112"/>
      <c r="EAR49" s="112"/>
      <c r="EAS49" s="112"/>
      <c r="EAT49" s="112"/>
      <c r="EAU49" s="112"/>
      <c r="EAV49" s="112"/>
      <c r="EAW49" s="112"/>
      <c r="EAX49" s="112"/>
      <c r="EAY49" s="112"/>
      <c r="EAZ49" s="112"/>
      <c r="EBA49" s="112"/>
      <c r="EBB49" s="112"/>
      <c r="EBC49" s="112"/>
      <c r="EBD49" s="112"/>
      <c r="EBE49" s="112"/>
      <c r="EBF49" s="112"/>
      <c r="EBG49" s="112"/>
      <c r="EBH49" s="112"/>
      <c r="EBI49" s="112"/>
      <c r="EBJ49" s="112"/>
      <c r="EBK49" s="112"/>
      <c r="EBL49" s="112"/>
      <c r="EBM49" s="112"/>
      <c r="EBN49" s="112"/>
      <c r="EBO49" s="112"/>
      <c r="EBP49" s="112"/>
      <c r="EBQ49" s="112"/>
      <c r="EBR49" s="112"/>
      <c r="EBS49" s="112"/>
      <c r="EBT49" s="112"/>
      <c r="EBU49" s="112"/>
      <c r="EBV49" s="112"/>
      <c r="EBW49" s="112"/>
      <c r="EBX49" s="112"/>
      <c r="EBY49" s="112"/>
      <c r="EBZ49" s="112"/>
      <c r="ECA49" s="112"/>
      <c r="ECB49" s="112"/>
      <c r="ECC49" s="112"/>
      <c r="ECD49" s="112"/>
      <c r="ECE49" s="112"/>
      <c r="ECF49" s="112"/>
      <c r="ECG49" s="112"/>
      <c r="ECH49" s="112"/>
      <c r="ECI49" s="112"/>
      <c r="ECJ49" s="112"/>
      <c r="ECK49" s="112"/>
      <c r="ECL49" s="112"/>
      <c r="ECM49" s="112"/>
      <c r="ECN49" s="112"/>
      <c r="ECO49" s="112"/>
      <c r="ECP49" s="112"/>
      <c r="ECQ49" s="112"/>
      <c r="ECR49" s="112"/>
      <c r="ECS49" s="112"/>
      <c r="ECT49" s="112"/>
      <c r="ECU49" s="112"/>
      <c r="ECV49" s="112"/>
      <c r="ECW49" s="112"/>
      <c r="ECX49" s="112"/>
      <c r="ECY49" s="112"/>
      <c r="ECZ49" s="112"/>
      <c r="EDA49" s="112"/>
      <c r="EDB49" s="112"/>
      <c r="EDC49" s="112"/>
      <c r="EDD49" s="112"/>
      <c r="EDE49" s="112"/>
      <c r="EDF49" s="112"/>
      <c r="EDG49" s="112"/>
      <c r="EDH49" s="112"/>
      <c r="EDI49" s="112"/>
      <c r="EDJ49" s="112"/>
      <c r="EDK49" s="112"/>
      <c r="EDL49" s="112"/>
      <c r="EDM49" s="112"/>
      <c r="EDN49" s="112"/>
      <c r="EDO49" s="112"/>
      <c r="EDP49" s="112"/>
      <c r="EDQ49" s="112"/>
      <c r="EDR49" s="112"/>
      <c r="EDS49" s="112"/>
      <c r="EDT49" s="112"/>
      <c r="EDU49" s="112"/>
      <c r="EDV49" s="112"/>
      <c r="EDW49" s="112"/>
      <c r="EDX49" s="112"/>
      <c r="EDY49" s="112"/>
      <c r="EDZ49" s="112"/>
      <c r="EEA49" s="112"/>
      <c r="EEB49" s="112"/>
      <c r="EEC49" s="112"/>
      <c r="EED49" s="112"/>
      <c r="EEE49" s="112"/>
      <c r="EEF49" s="112"/>
      <c r="EEG49" s="112"/>
      <c r="EEH49" s="112"/>
      <c r="EEI49" s="112"/>
      <c r="EEJ49" s="112"/>
      <c r="EEK49" s="112"/>
      <c r="EEL49" s="112"/>
      <c r="EEM49" s="112"/>
      <c r="EEN49" s="112"/>
      <c r="EEO49" s="112"/>
      <c r="EEP49" s="112"/>
      <c r="EEQ49" s="112"/>
      <c r="EER49" s="112"/>
      <c r="EES49" s="112"/>
      <c r="EET49" s="112"/>
      <c r="EEU49" s="112"/>
      <c r="EEV49" s="112"/>
      <c r="EEW49" s="112"/>
      <c r="EEX49" s="112"/>
      <c r="EEY49" s="112"/>
      <c r="EEZ49" s="112"/>
      <c r="EFA49" s="112"/>
      <c r="EFB49" s="112"/>
      <c r="EFC49" s="112"/>
      <c r="EFD49" s="112"/>
      <c r="EFE49" s="112"/>
      <c r="EFF49" s="112"/>
      <c r="EFG49" s="112"/>
      <c r="EFH49" s="112"/>
      <c r="EFI49" s="112"/>
      <c r="EFJ49" s="112"/>
      <c r="EFK49" s="112"/>
      <c r="EFL49" s="112"/>
      <c r="EFM49" s="112"/>
      <c r="EFN49" s="112"/>
      <c r="EFO49" s="112"/>
      <c r="EFP49" s="112"/>
      <c r="EFQ49" s="112"/>
      <c r="EFR49" s="112"/>
      <c r="EFS49" s="112"/>
      <c r="EFT49" s="112"/>
      <c r="EFU49" s="112"/>
      <c r="EFV49" s="112"/>
      <c r="EFW49" s="112"/>
      <c r="EFX49" s="112"/>
      <c r="EFY49" s="112"/>
      <c r="EFZ49" s="112"/>
      <c r="EGA49" s="112"/>
      <c r="EGB49" s="112"/>
      <c r="EGC49" s="112"/>
      <c r="EGD49" s="112"/>
      <c r="EGE49" s="112"/>
      <c r="EGF49" s="112"/>
      <c r="EGG49" s="112"/>
      <c r="EGH49" s="112"/>
      <c r="EGI49" s="112"/>
      <c r="EGJ49" s="112"/>
      <c r="EGK49" s="112"/>
      <c r="EGL49" s="112"/>
      <c r="EGM49" s="112"/>
      <c r="EGN49" s="112"/>
      <c r="EGO49" s="112"/>
      <c r="EGP49" s="112"/>
      <c r="EGQ49" s="112"/>
      <c r="EGR49" s="112"/>
      <c r="EGS49" s="112"/>
      <c r="EGT49" s="112"/>
      <c r="EGU49" s="112"/>
      <c r="EGV49" s="112"/>
      <c r="EGW49" s="112"/>
      <c r="EGX49" s="112"/>
      <c r="EGY49" s="112"/>
      <c r="EGZ49" s="112"/>
      <c r="EHA49" s="112"/>
      <c r="EHB49" s="112"/>
      <c r="EHC49" s="112"/>
      <c r="EHD49" s="112"/>
      <c r="EHE49" s="112"/>
      <c r="EHF49" s="112"/>
      <c r="EHG49" s="112"/>
      <c r="EHH49" s="112"/>
      <c r="EHI49" s="112"/>
      <c r="EHJ49" s="112"/>
      <c r="EHK49" s="112"/>
      <c r="EHL49" s="112"/>
      <c r="EHM49" s="112"/>
      <c r="EHN49" s="112"/>
      <c r="EHO49" s="112"/>
      <c r="EHP49" s="112"/>
      <c r="EHQ49" s="112"/>
      <c r="EHR49" s="112"/>
      <c r="EHS49" s="112"/>
      <c r="EHT49" s="112"/>
      <c r="EHU49" s="112"/>
      <c r="EHV49" s="112"/>
      <c r="EHW49" s="112"/>
      <c r="EHX49" s="112"/>
      <c r="EHY49" s="112"/>
      <c r="EHZ49" s="112"/>
      <c r="EIA49" s="112"/>
      <c r="EIB49" s="112"/>
      <c r="EIC49" s="112"/>
      <c r="EID49" s="112"/>
      <c r="EIE49" s="112"/>
      <c r="EIF49" s="112"/>
      <c r="EIG49" s="112"/>
      <c r="EIH49" s="112"/>
      <c r="EII49" s="112"/>
      <c r="EIJ49" s="112"/>
      <c r="EIK49" s="112"/>
      <c r="EIL49" s="112"/>
      <c r="EIM49" s="112"/>
      <c r="EIN49" s="112"/>
      <c r="EIO49" s="112"/>
      <c r="EIP49" s="112"/>
      <c r="EIQ49" s="112"/>
      <c r="EIR49" s="112"/>
      <c r="EIS49" s="112"/>
      <c r="EIT49" s="112"/>
      <c r="EIU49" s="112"/>
      <c r="EIV49" s="112"/>
      <c r="EIW49" s="112"/>
      <c r="EIX49" s="112"/>
      <c r="EIY49" s="112"/>
      <c r="EIZ49" s="112"/>
      <c r="EJA49" s="112"/>
      <c r="EJB49" s="112"/>
      <c r="EJC49" s="112"/>
      <c r="EJD49" s="112"/>
      <c r="EJE49" s="112"/>
      <c r="EJF49" s="112"/>
      <c r="EJG49" s="112"/>
      <c r="EJH49" s="112"/>
      <c r="EJI49" s="112"/>
      <c r="EJJ49" s="112"/>
      <c r="EJK49" s="112"/>
      <c r="EJL49" s="112"/>
      <c r="EJM49" s="112"/>
      <c r="EJN49" s="112"/>
      <c r="EJO49" s="112"/>
      <c r="EJP49" s="112"/>
      <c r="EJQ49" s="112"/>
      <c r="EJR49" s="112"/>
      <c r="EJS49" s="112"/>
      <c r="EJT49" s="112"/>
      <c r="EJU49" s="112"/>
      <c r="EJV49" s="112"/>
      <c r="EJW49" s="112"/>
      <c r="EJX49" s="112"/>
      <c r="EJY49" s="112"/>
      <c r="EJZ49" s="112"/>
      <c r="EKA49" s="112"/>
      <c r="EKB49" s="112"/>
      <c r="EKC49" s="112"/>
      <c r="EKD49" s="112"/>
      <c r="EKE49" s="112"/>
      <c r="EKF49" s="112"/>
      <c r="EKG49" s="112"/>
      <c r="EKH49" s="112"/>
      <c r="EKI49" s="112"/>
      <c r="EKJ49" s="112"/>
      <c r="EKK49" s="112"/>
      <c r="EKL49" s="112"/>
      <c r="EKM49" s="112"/>
      <c r="EKN49" s="112"/>
      <c r="EKO49" s="112"/>
      <c r="EKP49" s="112"/>
      <c r="EKQ49" s="112"/>
      <c r="EKR49" s="112"/>
      <c r="EKS49" s="112"/>
      <c r="EKT49" s="112"/>
      <c r="EKU49" s="112"/>
      <c r="EKV49" s="112"/>
      <c r="EKW49" s="112"/>
      <c r="EKX49" s="112"/>
      <c r="EKY49" s="112"/>
      <c r="EKZ49" s="112"/>
      <c r="ELA49" s="112"/>
      <c r="ELB49" s="112"/>
      <c r="ELC49" s="112"/>
      <c r="ELD49" s="112"/>
      <c r="ELE49" s="112"/>
      <c r="ELF49" s="112"/>
      <c r="ELG49" s="112"/>
      <c r="ELH49" s="112"/>
      <c r="ELI49" s="112"/>
      <c r="ELJ49" s="112"/>
      <c r="ELK49" s="112"/>
      <c r="ELL49" s="112"/>
      <c r="ELM49" s="112"/>
      <c r="ELN49" s="112"/>
      <c r="ELO49" s="112"/>
      <c r="ELP49" s="112"/>
      <c r="ELQ49" s="112"/>
      <c r="ELR49" s="112"/>
      <c r="ELS49" s="112"/>
      <c r="ELT49" s="112"/>
      <c r="ELU49" s="112"/>
      <c r="ELV49" s="112"/>
      <c r="ELW49" s="112"/>
      <c r="ELX49" s="112"/>
      <c r="ELY49" s="112"/>
      <c r="ELZ49" s="112"/>
      <c r="EMA49" s="112"/>
      <c r="EMB49" s="112"/>
      <c r="EMC49" s="112"/>
      <c r="EMD49" s="112"/>
      <c r="EME49" s="112"/>
      <c r="EMF49" s="112"/>
      <c r="EMG49" s="112"/>
      <c r="EMH49" s="112"/>
      <c r="EMI49" s="112"/>
      <c r="EMJ49" s="112"/>
      <c r="EMK49" s="112"/>
      <c r="EML49" s="112"/>
      <c r="EMM49" s="112"/>
      <c r="EMN49" s="112"/>
      <c r="EMO49" s="112"/>
      <c r="EMP49" s="112"/>
      <c r="EMQ49" s="112"/>
      <c r="EMR49" s="112"/>
      <c r="EMS49" s="112"/>
      <c r="EMT49" s="112"/>
      <c r="EMU49" s="112"/>
      <c r="EMV49" s="112"/>
      <c r="EMW49" s="112"/>
      <c r="EMX49" s="112"/>
      <c r="EMY49" s="112"/>
      <c r="EMZ49" s="112"/>
      <c r="ENA49" s="112"/>
      <c r="ENB49" s="112"/>
      <c r="ENC49" s="112"/>
      <c r="END49" s="112"/>
      <c r="ENE49" s="112"/>
      <c r="ENF49" s="112"/>
      <c r="ENG49" s="112"/>
      <c r="ENH49" s="112"/>
      <c r="ENI49" s="112"/>
      <c r="ENJ49" s="112"/>
      <c r="ENK49" s="112"/>
      <c r="ENL49" s="112"/>
      <c r="ENM49" s="112"/>
      <c r="ENN49" s="112"/>
      <c r="ENO49" s="112"/>
      <c r="ENP49" s="112"/>
      <c r="ENQ49" s="112"/>
      <c r="ENR49" s="112"/>
      <c r="ENS49" s="112"/>
      <c r="ENT49" s="112"/>
      <c r="ENU49" s="112"/>
      <c r="ENV49" s="112"/>
      <c r="ENW49" s="112"/>
      <c r="ENX49" s="112"/>
      <c r="ENY49" s="112"/>
      <c r="ENZ49" s="112"/>
      <c r="EOA49" s="112"/>
      <c r="EOB49" s="112"/>
      <c r="EOC49" s="112"/>
      <c r="EOD49" s="112"/>
      <c r="EOE49" s="112"/>
      <c r="EOF49" s="112"/>
      <c r="EOG49" s="112"/>
      <c r="EOH49" s="112"/>
      <c r="EOI49" s="112"/>
      <c r="EOJ49" s="112"/>
      <c r="EOK49" s="112"/>
      <c r="EOL49" s="112"/>
      <c r="EOM49" s="112"/>
      <c r="EON49" s="112"/>
      <c r="EOO49" s="112"/>
      <c r="EOP49" s="112"/>
      <c r="EOQ49" s="112"/>
      <c r="EOR49" s="112"/>
      <c r="EOS49" s="112"/>
      <c r="EOT49" s="112"/>
      <c r="EOU49" s="112"/>
      <c r="EOV49" s="112"/>
      <c r="EOW49" s="112"/>
      <c r="EOX49" s="112"/>
      <c r="EOY49" s="112"/>
      <c r="EOZ49" s="112"/>
      <c r="EPA49" s="112"/>
      <c r="EPB49" s="112"/>
      <c r="EPC49" s="112"/>
      <c r="EPD49" s="112"/>
      <c r="EPE49" s="112"/>
      <c r="EPF49" s="112"/>
      <c r="EPG49" s="112"/>
      <c r="EPH49" s="112"/>
      <c r="EPI49" s="112"/>
      <c r="EPJ49" s="112"/>
      <c r="EPK49" s="112"/>
      <c r="EPL49" s="112"/>
      <c r="EPM49" s="112"/>
      <c r="EPN49" s="112"/>
      <c r="EPO49" s="112"/>
      <c r="EPP49" s="112"/>
      <c r="EPQ49" s="112"/>
      <c r="EPR49" s="112"/>
      <c r="EPS49" s="112"/>
      <c r="EPT49" s="112"/>
      <c r="EPU49" s="112"/>
      <c r="EPV49" s="112"/>
      <c r="EPW49" s="112"/>
      <c r="EPX49" s="112"/>
      <c r="EPY49" s="112"/>
      <c r="EPZ49" s="112"/>
      <c r="EQA49" s="112"/>
      <c r="EQB49" s="112"/>
      <c r="EQC49" s="112"/>
      <c r="EQD49" s="112"/>
      <c r="EQE49" s="112"/>
      <c r="EQF49" s="112"/>
      <c r="EQG49" s="112"/>
      <c r="EQH49" s="112"/>
      <c r="EQI49" s="112"/>
      <c r="EQJ49" s="112"/>
      <c r="EQK49" s="112"/>
      <c r="EQL49" s="112"/>
      <c r="EQM49" s="112"/>
      <c r="EQN49" s="112"/>
      <c r="EQO49" s="112"/>
      <c r="EQP49" s="112"/>
      <c r="EQQ49" s="112"/>
      <c r="EQR49" s="112"/>
      <c r="EQS49" s="112"/>
      <c r="EQT49" s="112"/>
      <c r="EQU49" s="112"/>
      <c r="EQV49" s="112"/>
      <c r="EQW49" s="112"/>
      <c r="EQX49" s="112"/>
      <c r="EQY49" s="112"/>
      <c r="EQZ49" s="112"/>
      <c r="ERA49" s="112"/>
      <c r="ERB49" s="112"/>
      <c r="ERC49" s="112"/>
      <c r="ERD49" s="112"/>
      <c r="ERE49" s="112"/>
      <c r="ERF49" s="112"/>
      <c r="ERG49" s="112"/>
      <c r="ERH49" s="112"/>
      <c r="ERI49" s="112"/>
      <c r="ERJ49" s="112"/>
      <c r="ERK49" s="112"/>
      <c r="ERL49" s="112"/>
      <c r="ERM49" s="112"/>
      <c r="ERN49" s="112"/>
      <c r="ERO49" s="112"/>
      <c r="ERP49" s="112"/>
      <c r="ERQ49" s="112"/>
      <c r="ERR49" s="112"/>
      <c r="ERS49" s="112"/>
      <c r="ERT49" s="112"/>
      <c r="ERU49" s="112"/>
      <c r="ERV49" s="112"/>
      <c r="ERW49" s="112"/>
      <c r="ERX49" s="112"/>
      <c r="ERY49" s="112"/>
      <c r="ERZ49" s="112"/>
      <c r="ESA49" s="112"/>
      <c r="ESB49" s="112"/>
      <c r="ESC49" s="112"/>
      <c r="ESD49" s="112"/>
      <c r="ESE49" s="112"/>
      <c r="ESF49" s="112"/>
      <c r="ESG49" s="112"/>
      <c r="ESH49" s="112"/>
      <c r="ESI49" s="112"/>
      <c r="ESJ49" s="112"/>
      <c r="ESK49" s="112"/>
      <c r="ESL49" s="112"/>
      <c r="ESM49" s="112"/>
      <c r="ESN49" s="112"/>
      <c r="ESO49" s="112"/>
      <c r="ESP49" s="112"/>
      <c r="ESQ49" s="112"/>
      <c r="ESR49" s="112"/>
      <c r="ESS49" s="112"/>
      <c r="EST49" s="112"/>
      <c r="ESU49" s="112"/>
      <c r="ESV49" s="112"/>
      <c r="ESW49" s="112"/>
      <c r="ESX49" s="112"/>
      <c r="ESY49" s="112"/>
      <c r="ESZ49" s="112"/>
      <c r="ETA49" s="112"/>
      <c r="ETB49" s="112"/>
      <c r="ETC49" s="112"/>
      <c r="ETD49" s="112"/>
      <c r="ETE49" s="112"/>
      <c r="ETF49" s="112"/>
      <c r="ETG49" s="112"/>
      <c r="ETH49" s="112"/>
      <c r="ETI49" s="112"/>
      <c r="ETJ49" s="112"/>
      <c r="ETK49" s="112"/>
      <c r="ETL49" s="112"/>
      <c r="ETM49" s="112"/>
      <c r="ETN49" s="112"/>
      <c r="ETO49" s="112"/>
      <c r="ETP49" s="112"/>
      <c r="ETQ49" s="112"/>
      <c r="ETR49" s="112"/>
      <c r="ETS49" s="112"/>
      <c r="ETT49" s="112"/>
      <c r="ETU49" s="112"/>
      <c r="ETV49" s="112"/>
      <c r="ETW49" s="112"/>
      <c r="ETX49" s="112"/>
      <c r="ETY49" s="112"/>
      <c r="ETZ49" s="112"/>
      <c r="EUA49" s="112"/>
      <c r="EUB49" s="112"/>
      <c r="EUC49" s="112"/>
      <c r="EUD49" s="112"/>
      <c r="EUE49" s="112"/>
      <c r="EUF49" s="112"/>
      <c r="EUG49" s="112"/>
      <c r="EUH49" s="112"/>
      <c r="EUI49" s="112"/>
      <c r="EUJ49" s="112"/>
      <c r="EUK49" s="112"/>
      <c r="EUL49" s="112"/>
      <c r="EUM49" s="112"/>
      <c r="EUN49" s="112"/>
      <c r="EUO49" s="112"/>
      <c r="EUP49" s="112"/>
      <c r="EUQ49" s="112"/>
      <c r="EUR49" s="112"/>
      <c r="EUS49" s="112"/>
      <c r="EUT49" s="112"/>
      <c r="EUU49" s="112"/>
      <c r="EUV49" s="112"/>
      <c r="EUW49" s="112"/>
      <c r="EUX49" s="112"/>
      <c r="EUY49" s="112"/>
      <c r="EUZ49" s="112"/>
      <c r="EVA49" s="112"/>
      <c r="EVB49" s="112"/>
      <c r="EVC49" s="112"/>
      <c r="EVD49" s="112"/>
      <c r="EVE49" s="112"/>
      <c r="EVF49" s="112"/>
      <c r="EVG49" s="112"/>
      <c r="EVH49" s="112"/>
      <c r="EVI49" s="112"/>
      <c r="EVJ49" s="112"/>
      <c r="EVK49" s="112"/>
      <c r="EVL49" s="112"/>
      <c r="EVM49" s="112"/>
      <c r="EVN49" s="112"/>
      <c r="EVO49" s="112"/>
      <c r="EVP49" s="112"/>
      <c r="EVQ49" s="112"/>
      <c r="EVR49" s="112"/>
      <c r="EVS49" s="112"/>
      <c r="EVT49" s="112"/>
      <c r="EVU49" s="112"/>
      <c r="EVV49" s="112"/>
      <c r="EVW49" s="112"/>
      <c r="EVX49" s="112"/>
      <c r="EVY49" s="112"/>
      <c r="EVZ49" s="112"/>
      <c r="EWA49" s="112"/>
      <c r="EWB49" s="112"/>
      <c r="EWC49" s="112"/>
      <c r="EWD49" s="112"/>
      <c r="EWE49" s="112"/>
      <c r="EWF49" s="112"/>
      <c r="EWG49" s="112"/>
      <c r="EWH49" s="112"/>
      <c r="EWI49" s="112"/>
      <c r="EWJ49" s="112"/>
      <c r="EWK49" s="112"/>
      <c r="EWL49" s="112"/>
      <c r="EWM49" s="112"/>
      <c r="EWN49" s="112"/>
      <c r="EWO49" s="112"/>
      <c r="EWP49" s="112"/>
      <c r="EWQ49" s="112"/>
      <c r="EWR49" s="112"/>
      <c r="EWS49" s="112"/>
      <c r="EWT49" s="112"/>
      <c r="EWU49" s="112"/>
      <c r="EWV49" s="112"/>
      <c r="EWW49" s="112"/>
      <c r="EWX49" s="112"/>
      <c r="EWY49" s="112"/>
      <c r="EWZ49" s="112"/>
      <c r="EXA49" s="112"/>
      <c r="EXB49" s="112"/>
      <c r="EXC49" s="112"/>
      <c r="EXD49" s="112"/>
      <c r="EXE49" s="112"/>
      <c r="EXF49" s="112"/>
      <c r="EXG49" s="112"/>
      <c r="EXH49" s="112"/>
      <c r="EXI49" s="112"/>
      <c r="EXJ49" s="112"/>
      <c r="EXK49" s="112"/>
      <c r="EXL49" s="112"/>
      <c r="EXM49" s="112"/>
      <c r="EXN49" s="112"/>
      <c r="EXO49" s="112"/>
      <c r="EXP49" s="112"/>
      <c r="EXQ49" s="112"/>
      <c r="EXR49" s="112"/>
      <c r="EXS49" s="112"/>
      <c r="EXT49" s="112"/>
      <c r="EXU49" s="112"/>
      <c r="EXV49" s="112"/>
      <c r="EXW49" s="112"/>
      <c r="EXX49" s="112"/>
      <c r="EXY49" s="112"/>
      <c r="EXZ49" s="112"/>
      <c r="EYA49" s="112"/>
      <c r="EYB49" s="112"/>
      <c r="EYC49" s="112"/>
      <c r="EYD49" s="112"/>
      <c r="EYE49" s="112"/>
      <c r="EYF49" s="112"/>
      <c r="EYG49" s="112"/>
      <c r="EYH49" s="112"/>
      <c r="EYI49" s="112"/>
      <c r="EYJ49" s="112"/>
      <c r="EYK49" s="112"/>
      <c r="EYL49" s="112"/>
      <c r="EYM49" s="112"/>
      <c r="EYN49" s="112"/>
      <c r="EYO49" s="112"/>
      <c r="EYP49" s="112"/>
      <c r="EYQ49" s="112"/>
      <c r="EYR49" s="112"/>
      <c r="EYS49" s="112"/>
      <c r="EYT49" s="112"/>
      <c r="EYU49" s="112"/>
      <c r="EYV49" s="112"/>
      <c r="EYW49" s="112"/>
      <c r="EYX49" s="112"/>
      <c r="EYY49" s="112"/>
      <c r="EYZ49" s="112"/>
      <c r="EZA49" s="112"/>
      <c r="EZB49" s="112"/>
      <c r="EZC49" s="112"/>
      <c r="EZD49" s="112"/>
      <c r="EZE49" s="112"/>
      <c r="EZF49" s="112"/>
      <c r="EZG49" s="112"/>
      <c r="EZH49" s="112"/>
      <c r="EZI49" s="112"/>
      <c r="EZJ49" s="112"/>
      <c r="EZK49" s="112"/>
      <c r="EZL49" s="112"/>
      <c r="EZM49" s="112"/>
      <c r="EZN49" s="112"/>
      <c r="EZO49" s="112"/>
      <c r="EZP49" s="112"/>
      <c r="EZQ49" s="112"/>
      <c r="EZR49" s="112"/>
      <c r="EZS49" s="112"/>
      <c r="EZT49" s="112"/>
      <c r="EZU49" s="112"/>
      <c r="EZV49" s="112"/>
      <c r="EZW49" s="112"/>
      <c r="EZX49" s="112"/>
      <c r="EZY49" s="112"/>
      <c r="EZZ49" s="112"/>
      <c r="FAA49" s="112"/>
      <c r="FAB49" s="112"/>
      <c r="FAC49" s="112"/>
      <c r="FAD49" s="112"/>
      <c r="FAE49" s="112"/>
      <c r="FAF49" s="112"/>
      <c r="FAG49" s="112"/>
      <c r="FAH49" s="112"/>
      <c r="FAI49" s="112"/>
      <c r="FAJ49" s="112"/>
      <c r="FAK49" s="112"/>
      <c r="FAL49" s="112"/>
      <c r="FAM49" s="112"/>
      <c r="FAN49" s="112"/>
      <c r="FAO49" s="112"/>
      <c r="FAP49" s="112"/>
      <c r="FAQ49" s="112"/>
      <c r="FAR49" s="112"/>
      <c r="FAS49" s="112"/>
      <c r="FAT49" s="112"/>
      <c r="FAU49" s="112"/>
      <c r="FAV49" s="112"/>
      <c r="FAW49" s="112"/>
      <c r="FAX49" s="112"/>
      <c r="FAY49" s="112"/>
      <c r="FAZ49" s="112"/>
      <c r="FBA49" s="112"/>
      <c r="FBB49" s="112"/>
      <c r="FBC49" s="112"/>
      <c r="FBD49" s="112"/>
      <c r="FBE49" s="112"/>
      <c r="FBF49" s="112"/>
      <c r="FBG49" s="112"/>
      <c r="FBH49" s="112"/>
      <c r="FBI49" s="112"/>
      <c r="FBJ49" s="112"/>
      <c r="FBK49" s="112"/>
      <c r="FBL49" s="112"/>
      <c r="FBM49" s="112"/>
      <c r="FBN49" s="112"/>
      <c r="FBO49" s="112"/>
      <c r="FBP49" s="112"/>
      <c r="FBQ49" s="112"/>
      <c r="FBR49" s="112"/>
      <c r="FBS49" s="112"/>
      <c r="FBT49" s="112"/>
      <c r="FBU49" s="112"/>
      <c r="FBV49" s="112"/>
      <c r="FBW49" s="112"/>
      <c r="FBX49" s="112"/>
      <c r="FBY49" s="112"/>
      <c r="FBZ49" s="112"/>
      <c r="FCA49" s="112"/>
      <c r="FCB49" s="112"/>
      <c r="FCC49" s="112"/>
      <c r="FCD49" s="112"/>
      <c r="FCE49" s="112"/>
      <c r="FCF49" s="112"/>
      <c r="FCG49" s="112"/>
      <c r="FCH49" s="112"/>
      <c r="FCI49" s="112"/>
      <c r="FCJ49" s="112"/>
      <c r="FCK49" s="112"/>
      <c r="FCL49" s="112"/>
      <c r="FCM49" s="112"/>
      <c r="FCN49" s="112"/>
      <c r="FCO49" s="112"/>
      <c r="FCP49" s="112"/>
      <c r="FCQ49" s="112"/>
      <c r="FCR49" s="112"/>
      <c r="FCS49" s="112"/>
      <c r="FCT49" s="112"/>
      <c r="FCU49" s="112"/>
      <c r="FCV49" s="112"/>
      <c r="FCW49" s="112"/>
      <c r="FCX49" s="112"/>
      <c r="FCY49" s="112"/>
      <c r="FCZ49" s="112"/>
      <c r="FDA49" s="112"/>
      <c r="FDB49" s="112"/>
      <c r="FDC49" s="112"/>
      <c r="FDD49" s="112"/>
      <c r="FDE49" s="112"/>
      <c r="FDF49" s="112"/>
      <c r="FDG49" s="112"/>
      <c r="FDH49" s="112"/>
      <c r="FDI49" s="112"/>
      <c r="FDJ49" s="112"/>
      <c r="FDK49" s="112"/>
      <c r="FDL49" s="112"/>
      <c r="FDM49" s="112"/>
      <c r="FDN49" s="112"/>
      <c r="FDO49" s="112"/>
      <c r="FDP49" s="112"/>
      <c r="FDQ49" s="112"/>
      <c r="FDR49" s="112"/>
      <c r="FDS49" s="112"/>
      <c r="FDT49" s="112"/>
      <c r="FDU49" s="112"/>
      <c r="FDV49" s="112"/>
      <c r="FDW49" s="112"/>
      <c r="FDX49" s="112"/>
      <c r="FDY49" s="112"/>
      <c r="FDZ49" s="112"/>
      <c r="FEA49" s="112"/>
      <c r="FEB49" s="112"/>
      <c r="FEC49" s="112"/>
      <c r="FED49" s="112"/>
      <c r="FEE49" s="112"/>
      <c r="FEF49" s="112"/>
      <c r="FEG49" s="112"/>
      <c r="FEH49" s="112"/>
      <c r="FEI49" s="112"/>
      <c r="FEJ49" s="112"/>
      <c r="FEK49" s="112"/>
      <c r="FEL49" s="112"/>
      <c r="FEM49" s="112"/>
      <c r="FEN49" s="112"/>
      <c r="FEO49" s="112"/>
      <c r="FEP49" s="112"/>
      <c r="FEQ49" s="112"/>
      <c r="FER49" s="112"/>
      <c r="FES49" s="112"/>
      <c r="FET49" s="112"/>
      <c r="FEU49" s="112"/>
      <c r="FEV49" s="112"/>
      <c r="FEW49" s="112"/>
      <c r="FEX49" s="112"/>
      <c r="FEY49" s="112"/>
      <c r="FEZ49" s="112"/>
      <c r="FFA49" s="112"/>
      <c r="FFB49" s="112"/>
      <c r="FFC49" s="112"/>
      <c r="FFD49" s="112"/>
      <c r="FFE49" s="112"/>
      <c r="FFF49" s="112"/>
      <c r="FFG49" s="112"/>
      <c r="FFH49" s="112"/>
      <c r="FFI49" s="112"/>
      <c r="FFJ49" s="112"/>
      <c r="FFK49" s="112"/>
      <c r="FFL49" s="112"/>
      <c r="FFM49" s="112"/>
      <c r="FFN49" s="112"/>
      <c r="FFO49" s="112"/>
      <c r="FFP49" s="112"/>
      <c r="FFQ49" s="112"/>
      <c r="FFR49" s="112"/>
      <c r="FFS49" s="112"/>
      <c r="FFT49" s="112"/>
      <c r="FFU49" s="112"/>
      <c r="FFV49" s="112"/>
      <c r="FFW49" s="112"/>
      <c r="FFX49" s="112"/>
      <c r="FFY49" s="112"/>
      <c r="FFZ49" s="112"/>
      <c r="FGA49" s="112"/>
      <c r="FGB49" s="112"/>
      <c r="FGC49" s="112"/>
      <c r="FGD49" s="112"/>
      <c r="FGE49" s="112"/>
      <c r="FGF49" s="112"/>
      <c r="FGG49" s="112"/>
      <c r="FGH49" s="112"/>
      <c r="FGI49" s="112"/>
      <c r="FGJ49" s="112"/>
      <c r="FGK49" s="112"/>
      <c r="FGL49" s="112"/>
      <c r="FGM49" s="112"/>
      <c r="FGN49" s="112"/>
      <c r="FGO49" s="112"/>
      <c r="FGP49" s="112"/>
      <c r="FGQ49" s="112"/>
      <c r="FGR49" s="112"/>
      <c r="FGS49" s="112"/>
      <c r="FGT49" s="112"/>
      <c r="FGU49" s="112"/>
      <c r="FGV49" s="112"/>
      <c r="FGW49" s="112"/>
      <c r="FGX49" s="112"/>
      <c r="FGY49" s="112"/>
      <c r="FGZ49" s="112"/>
      <c r="FHA49" s="112"/>
      <c r="FHB49" s="112"/>
      <c r="FHC49" s="112"/>
      <c r="FHD49" s="112"/>
      <c r="FHE49" s="112"/>
      <c r="FHF49" s="112"/>
      <c r="FHG49" s="112"/>
      <c r="FHH49" s="112"/>
      <c r="FHI49" s="112"/>
      <c r="FHJ49" s="112"/>
      <c r="FHK49" s="112"/>
      <c r="FHL49" s="112"/>
      <c r="FHM49" s="112"/>
      <c r="FHN49" s="112"/>
      <c r="FHO49" s="112"/>
      <c r="FHP49" s="112"/>
      <c r="FHQ49" s="112"/>
      <c r="FHR49" s="112"/>
      <c r="FHS49" s="112"/>
      <c r="FHT49" s="112"/>
      <c r="FHU49" s="112"/>
      <c r="FHV49" s="112"/>
      <c r="FHW49" s="112"/>
      <c r="FHX49" s="112"/>
      <c r="FHY49" s="112"/>
      <c r="FHZ49" s="112"/>
      <c r="FIA49" s="112"/>
      <c r="FIB49" s="112"/>
      <c r="FIC49" s="112"/>
      <c r="FID49" s="112"/>
      <c r="FIE49" s="112"/>
      <c r="FIF49" s="112"/>
      <c r="FIG49" s="112"/>
      <c r="FIH49" s="112"/>
      <c r="FII49" s="112"/>
      <c r="FIJ49" s="112"/>
      <c r="FIK49" s="112"/>
      <c r="FIL49" s="112"/>
      <c r="FIM49" s="112"/>
      <c r="FIN49" s="112"/>
      <c r="FIO49" s="112"/>
      <c r="FIP49" s="112"/>
      <c r="FIQ49" s="112"/>
      <c r="FIR49" s="112"/>
      <c r="FIS49" s="112"/>
      <c r="FIT49" s="112"/>
      <c r="FIU49" s="112"/>
      <c r="FIV49" s="112"/>
      <c r="FIW49" s="112"/>
      <c r="FIX49" s="112"/>
      <c r="FIY49" s="112"/>
      <c r="FIZ49" s="112"/>
      <c r="FJA49" s="112"/>
      <c r="FJB49" s="112"/>
      <c r="FJC49" s="112"/>
      <c r="FJD49" s="112"/>
      <c r="FJE49" s="112"/>
      <c r="FJF49" s="112"/>
      <c r="FJG49" s="112"/>
      <c r="FJH49" s="112"/>
      <c r="FJI49" s="112"/>
      <c r="FJJ49" s="112"/>
      <c r="FJK49" s="112"/>
      <c r="FJL49" s="112"/>
      <c r="FJM49" s="112"/>
      <c r="FJN49" s="112"/>
      <c r="FJO49" s="112"/>
      <c r="FJP49" s="112"/>
      <c r="FJQ49" s="112"/>
      <c r="FJR49" s="112"/>
      <c r="FJS49" s="112"/>
      <c r="FJT49" s="112"/>
      <c r="FJU49" s="112"/>
      <c r="FJV49" s="112"/>
      <c r="FJW49" s="112"/>
      <c r="FJX49" s="112"/>
      <c r="FJY49" s="112"/>
      <c r="FJZ49" s="112"/>
      <c r="FKA49" s="112"/>
      <c r="FKB49" s="112"/>
      <c r="FKC49" s="112"/>
      <c r="FKD49" s="112"/>
      <c r="FKE49" s="112"/>
      <c r="FKF49" s="112"/>
      <c r="FKG49" s="112"/>
      <c r="FKH49" s="112"/>
      <c r="FKI49" s="112"/>
      <c r="FKJ49" s="112"/>
      <c r="FKK49" s="112"/>
      <c r="FKL49" s="112"/>
      <c r="FKM49" s="112"/>
      <c r="FKN49" s="112"/>
      <c r="FKO49" s="112"/>
      <c r="FKP49" s="112"/>
      <c r="FKQ49" s="112"/>
      <c r="FKR49" s="112"/>
      <c r="FKS49" s="112"/>
      <c r="FKT49" s="112"/>
      <c r="FKU49" s="112"/>
      <c r="FKV49" s="112"/>
      <c r="FKW49" s="112"/>
      <c r="FKX49" s="112"/>
      <c r="FKY49" s="112"/>
      <c r="FKZ49" s="112"/>
      <c r="FLA49" s="112"/>
      <c r="FLB49" s="112"/>
      <c r="FLC49" s="112"/>
      <c r="FLD49" s="112"/>
      <c r="FLE49" s="112"/>
      <c r="FLF49" s="112"/>
      <c r="FLG49" s="112"/>
      <c r="FLH49" s="112"/>
      <c r="FLI49" s="112"/>
      <c r="FLJ49" s="112"/>
      <c r="FLK49" s="112"/>
      <c r="FLL49" s="112"/>
      <c r="FLM49" s="112"/>
      <c r="FLN49" s="112"/>
      <c r="FLO49" s="112"/>
      <c r="FLP49" s="112"/>
      <c r="FLQ49" s="112"/>
      <c r="FLR49" s="112"/>
      <c r="FLS49" s="112"/>
      <c r="FLT49" s="112"/>
      <c r="FLU49" s="112"/>
      <c r="FLV49" s="112"/>
      <c r="FLW49" s="112"/>
      <c r="FLX49" s="112"/>
      <c r="FLY49" s="112"/>
      <c r="FLZ49" s="112"/>
      <c r="FMA49" s="112"/>
      <c r="FMB49" s="112"/>
      <c r="FMC49" s="112"/>
      <c r="FMD49" s="112"/>
      <c r="FME49" s="112"/>
      <c r="FMF49" s="112"/>
      <c r="FMG49" s="112"/>
      <c r="FMH49" s="112"/>
      <c r="FMI49" s="112"/>
      <c r="FMJ49" s="112"/>
      <c r="FMK49" s="112"/>
      <c r="FML49" s="112"/>
      <c r="FMM49" s="112"/>
      <c r="FMN49" s="112"/>
      <c r="FMO49" s="112"/>
      <c r="FMP49" s="112"/>
      <c r="FMQ49" s="112"/>
      <c r="FMR49" s="112"/>
      <c r="FMS49" s="112"/>
      <c r="FMT49" s="112"/>
      <c r="FMU49" s="112"/>
      <c r="FMV49" s="112"/>
      <c r="FMW49" s="112"/>
      <c r="FMX49" s="112"/>
      <c r="FMY49" s="112"/>
      <c r="FMZ49" s="112"/>
      <c r="FNA49" s="112"/>
      <c r="FNB49" s="112"/>
      <c r="FNC49" s="112"/>
      <c r="FND49" s="112"/>
      <c r="FNE49" s="112"/>
      <c r="FNF49" s="112"/>
      <c r="FNG49" s="112"/>
      <c r="FNH49" s="112"/>
      <c r="FNI49" s="112"/>
      <c r="FNJ49" s="112"/>
      <c r="FNK49" s="112"/>
      <c r="FNL49" s="112"/>
      <c r="FNM49" s="112"/>
      <c r="FNN49" s="112"/>
      <c r="FNO49" s="112"/>
      <c r="FNP49" s="112"/>
      <c r="FNQ49" s="112"/>
      <c r="FNR49" s="112"/>
      <c r="FNS49" s="112"/>
      <c r="FNT49" s="112"/>
      <c r="FNU49" s="112"/>
      <c r="FNV49" s="112"/>
      <c r="FNW49" s="112"/>
      <c r="FNX49" s="112"/>
      <c r="FNY49" s="112"/>
      <c r="FNZ49" s="112"/>
      <c r="FOA49" s="112"/>
      <c r="FOB49" s="112"/>
      <c r="FOC49" s="112"/>
      <c r="FOD49" s="112"/>
      <c r="FOE49" s="112"/>
      <c r="FOF49" s="112"/>
      <c r="FOG49" s="112"/>
      <c r="FOH49" s="112"/>
      <c r="FOI49" s="112"/>
      <c r="FOJ49" s="112"/>
      <c r="FOK49" s="112"/>
      <c r="FOL49" s="112"/>
      <c r="FOM49" s="112"/>
      <c r="FON49" s="112"/>
      <c r="FOO49" s="112"/>
      <c r="FOP49" s="112"/>
      <c r="FOQ49" s="112"/>
      <c r="FOR49" s="112"/>
      <c r="FOS49" s="112"/>
      <c r="FOT49" s="112"/>
      <c r="FOU49" s="112"/>
      <c r="FOV49" s="112"/>
      <c r="FOW49" s="112"/>
      <c r="FOX49" s="112"/>
      <c r="FOY49" s="112"/>
      <c r="FOZ49" s="112"/>
      <c r="FPA49" s="112"/>
      <c r="FPB49" s="112"/>
      <c r="FPC49" s="112"/>
      <c r="FPD49" s="112"/>
      <c r="FPE49" s="112"/>
      <c r="FPF49" s="112"/>
      <c r="FPG49" s="112"/>
      <c r="FPH49" s="112"/>
      <c r="FPI49" s="112"/>
      <c r="FPJ49" s="112"/>
      <c r="FPK49" s="112"/>
      <c r="FPL49" s="112"/>
      <c r="FPM49" s="112"/>
      <c r="FPN49" s="112"/>
      <c r="FPO49" s="112"/>
      <c r="FPP49" s="112"/>
      <c r="FPQ49" s="112"/>
      <c r="FPR49" s="112"/>
      <c r="FPS49" s="112"/>
      <c r="FPT49" s="112"/>
      <c r="FPU49" s="112"/>
      <c r="FPV49" s="112"/>
      <c r="FPW49" s="112"/>
      <c r="FPX49" s="112"/>
      <c r="FPY49" s="112"/>
      <c r="FPZ49" s="112"/>
      <c r="FQA49" s="112"/>
      <c r="FQB49" s="112"/>
      <c r="FQC49" s="112"/>
      <c r="FQD49" s="112"/>
      <c r="FQE49" s="112"/>
      <c r="FQF49" s="112"/>
      <c r="FQG49" s="112"/>
      <c r="FQH49" s="112"/>
      <c r="FQI49" s="112"/>
      <c r="FQJ49" s="112"/>
      <c r="FQK49" s="112"/>
      <c r="FQL49" s="112"/>
      <c r="FQM49" s="112"/>
      <c r="FQN49" s="112"/>
      <c r="FQO49" s="112"/>
      <c r="FQP49" s="112"/>
      <c r="FQQ49" s="112"/>
      <c r="FQR49" s="112"/>
      <c r="FQS49" s="112"/>
      <c r="FQT49" s="112"/>
      <c r="FQU49" s="112"/>
      <c r="FQV49" s="112"/>
      <c r="FQW49" s="112"/>
      <c r="FQX49" s="112"/>
      <c r="FQY49" s="112"/>
      <c r="FQZ49" s="112"/>
      <c r="FRA49" s="112"/>
      <c r="FRB49" s="112"/>
      <c r="FRC49" s="112"/>
      <c r="FRD49" s="112"/>
      <c r="FRE49" s="112"/>
      <c r="FRF49" s="112"/>
      <c r="FRG49" s="112"/>
      <c r="FRH49" s="112"/>
      <c r="FRI49" s="112"/>
      <c r="FRJ49" s="112"/>
      <c r="FRK49" s="112"/>
      <c r="FRL49" s="112"/>
      <c r="FRM49" s="112"/>
      <c r="FRN49" s="112"/>
      <c r="FRO49" s="112"/>
      <c r="FRP49" s="112"/>
      <c r="FRQ49" s="112"/>
      <c r="FRR49" s="112"/>
      <c r="FRS49" s="112"/>
      <c r="FRT49" s="112"/>
      <c r="FRU49" s="112"/>
      <c r="FRV49" s="112"/>
      <c r="FRW49" s="112"/>
      <c r="FRX49" s="112"/>
      <c r="FRY49" s="112"/>
      <c r="FRZ49" s="112"/>
      <c r="FSA49" s="112"/>
      <c r="FSB49" s="112"/>
      <c r="FSC49" s="112"/>
      <c r="FSD49" s="112"/>
      <c r="FSE49" s="112"/>
      <c r="FSF49" s="112"/>
      <c r="FSG49" s="112"/>
      <c r="FSH49" s="112"/>
      <c r="FSI49" s="112"/>
      <c r="FSJ49" s="112"/>
      <c r="FSK49" s="112"/>
      <c r="FSL49" s="112"/>
      <c r="FSM49" s="112"/>
      <c r="FSN49" s="112"/>
      <c r="FSO49" s="112"/>
      <c r="FSP49" s="112"/>
      <c r="FSQ49" s="112"/>
      <c r="FSR49" s="112"/>
      <c r="FSS49" s="112"/>
      <c r="FST49" s="112"/>
      <c r="FSU49" s="112"/>
      <c r="FSV49" s="112"/>
      <c r="FSW49" s="112"/>
      <c r="FSX49" s="112"/>
      <c r="FSY49" s="112"/>
      <c r="FSZ49" s="112"/>
      <c r="FTA49" s="112"/>
      <c r="FTB49" s="112"/>
      <c r="FTC49" s="112"/>
      <c r="FTD49" s="112"/>
      <c r="FTE49" s="112"/>
      <c r="FTF49" s="112"/>
      <c r="FTG49" s="112"/>
      <c r="FTH49" s="112"/>
      <c r="FTI49" s="112"/>
      <c r="FTJ49" s="112"/>
      <c r="FTK49" s="112"/>
      <c r="FTL49" s="112"/>
      <c r="FTM49" s="112"/>
      <c r="FTN49" s="112"/>
      <c r="FTO49" s="112"/>
      <c r="FTP49" s="112"/>
      <c r="FTQ49" s="112"/>
      <c r="FTR49" s="112"/>
      <c r="FTS49" s="112"/>
      <c r="FTT49" s="112"/>
      <c r="FTU49" s="112"/>
      <c r="FTV49" s="112"/>
      <c r="FTW49" s="112"/>
      <c r="FTX49" s="112"/>
      <c r="FTY49" s="112"/>
      <c r="FTZ49" s="112"/>
      <c r="FUA49" s="112"/>
      <c r="FUB49" s="112"/>
      <c r="FUC49" s="112"/>
      <c r="FUD49" s="112"/>
      <c r="FUE49" s="112"/>
      <c r="FUF49" s="112"/>
      <c r="FUG49" s="112"/>
      <c r="FUH49" s="112"/>
      <c r="FUI49" s="112"/>
      <c r="FUJ49" s="112"/>
      <c r="FUK49" s="112"/>
      <c r="FUL49" s="112"/>
      <c r="FUM49" s="112"/>
      <c r="FUN49" s="112"/>
      <c r="FUO49" s="112"/>
      <c r="FUP49" s="112"/>
      <c r="FUQ49" s="112"/>
      <c r="FUR49" s="112"/>
      <c r="FUS49" s="112"/>
      <c r="FUT49" s="112"/>
      <c r="FUU49" s="112"/>
      <c r="FUV49" s="112"/>
      <c r="FUW49" s="112"/>
      <c r="FUX49" s="112"/>
      <c r="FUY49" s="112"/>
      <c r="FUZ49" s="112"/>
      <c r="FVA49" s="112"/>
      <c r="FVB49" s="112"/>
      <c r="FVC49" s="112"/>
      <c r="FVD49" s="112"/>
      <c r="FVE49" s="112"/>
      <c r="FVF49" s="112"/>
      <c r="FVG49" s="112"/>
      <c r="FVH49" s="112"/>
      <c r="FVI49" s="112"/>
      <c r="FVJ49" s="112"/>
      <c r="FVK49" s="112"/>
      <c r="FVL49" s="112"/>
      <c r="FVM49" s="112"/>
      <c r="FVN49" s="112"/>
      <c r="FVO49" s="112"/>
      <c r="FVP49" s="112"/>
      <c r="FVQ49" s="112"/>
      <c r="FVR49" s="112"/>
      <c r="FVS49" s="112"/>
      <c r="FVT49" s="112"/>
      <c r="FVU49" s="112"/>
      <c r="FVV49" s="112"/>
      <c r="FVW49" s="112"/>
      <c r="FVX49" s="112"/>
      <c r="FVY49" s="112"/>
      <c r="FVZ49" s="112"/>
      <c r="FWA49" s="112"/>
      <c r="FWB49" s="112"/>
      <c r="FWC49" s="112"/>
      <c r="FWD49" s="112"/>
      <c r="FWE49" s="112"/>
      <c r="FWF49" s="112"/>
      <c r="FWG49" s="112"/>
      <c r="FWH49" s="112"/>
      <c r="FWI49" s="112"/>
      <c r="FWJ49" s="112"/>
      <c r="FWK49" s="112"/>
      <c r="FWL49" s="112"/>
      <c r="FWM49" s="112"/>
      <c r="FWN49" s="112"/>
      <c r="FWO49" s="112"/>
      <c r="FWP49" s="112"/>
      <c r="FWQ49" s="112"/>
      <c r="FWR49" s="112"/>
      <c r="FWS49" s="112"/>
      <c r="FWT49" s="112"/>
      <c r="FWU49" s="112"/>
      <c r="FWV49" s="112"/>
      <c r="FWW49" s="112"/>
      <c r="FWX49" s="112"/>
      <c r="FWY49" s="112"/>
      <c r="FWZ49" s="112"/>
      <c r="FXA49" s="112"/>
      <c r="FXB49" s="112"/>
      <c r="FXC49" s="112"/>
      <c r="FXD49" s="112"/>
      <c r="FXE49" s="112"/>
      <c r="FXF49" s="112"/>
      <c r="FXG49" s="112"/>
      <c r="FXH49" s="112"/>
      <c r="FXI49" s="112"/>
      <c r="FXJ49" s="112"/>
      <c r="FXK49" s="112"/>
      <c r="FXL49" s="112"/>
      <c r="FXM49" s="112"/>
      <c r="FXN49" s="112"/>
      <c r="FXO49" s="112"/>
      <c r="FXP49" s="112"/>
      <c r="FXQ49" s="112"/>
      <c r="FXR49" s="112"/>
      <c r="FXS49" s="112"/>
      <c r="FXT49" s="112"/>
      <c r="FXU49" s="112"/>
      <c r="FXV49" s="112"/>
      <c r="FXW49" s="112"/>
      <c r="FXX49" s="112"/>
      <c r="FXY49" s="112"/>
      <c r="FXZ49" s="112"/>
      <c r="FYA49" s="112"/>
      <c r="FYB49" s="112"/>
      <c r="FYC49" s="112"/>
      <c r="FYD49" s="112"/>
      <c r="FYE49" s="112"/>
      <c r="FYF49" s="112"/>
      <c r="FYG49" s="112"/>
      <c r="FYH49" s="112"/>
      <c r="FYI49" s="112"/>
      <c r="FYJ49" s="112"/>
      <c r="FYK49" s="112"/>
      <c r="FYL49" s="112"/>
      <c r="FYM49" s="112"/>
      <c r="FYN49" s="112"/>
      <c r="FYO49" s="112"/>
      <c r="FYP49" s="112"/>
      <c r="FYQ49" s="112"/>
      <c r="FYR49" s="112"/>
      <c r="FYS49" s="112"/>
      <c r="FYT49" s="112"/>
      <c r="FYU49" s="112"/>
      <c r="FYV49" s="112"/>
      <c r="FYW49" s="112"/>
      <c r="FYX49" s="112"/>
      <c r="FYY49" s="112"/>
      <c r="FYZ49" s="112"/>
      <c r="FZA49" s="112"/>
      <c r="FZB49" s="112"/>
      <c r="FZC49" s="112"/>
      <c r="FZD49" s="112"/>
      <c r="FZE49" s="112"/>
      <c r="FZF49" s="112"/>
      <c r="FZG49" s="112"/>
      <c r="FZH49" s="112"/>
      <c r="FZI49" s="112"/>
      <c r="FZJ49" s="112"/>
      <c r="FZK49" s="112"/>
      <c r="FZL49" s="112"/>
      <c r="FZM49" s="112"/>
      <c r="FZN49" s="112"/>
      <c r="FZO49" s="112"/>
      <c r="FZP49" s="112"/>
      <c r="FZQ49" s="112"/>
      <c r="FZR49" s="112"/>
      <c r="FZS49" s="112"/>
      <c r="FZT49" s="112"/>
      <c r="FZU49" s="112"/>
      <c r="FZV49" s="112"/>
      <c r="FZW49" s="112"/>
      <c r="FZX49" s="112"/>
      <c r="FZY49" s="112"/>
      <c r="FZZ49" s="112"/>
      <c r="GAA49" s="112"/>
      <c r="GAB49" s="112"/>
      <c r="GAC49" s="112"/>
      <c r="GAD49" s="112"/>
      <c r="GAE49" s="112"/>
      <c r="GAF49" s="112"/>
      <c r="GAG49" s="112"/>
      <c r="GAH49" s="112"/>
      <c r="GAI49" s="112"/>
      <c r="GAJ49" s="112"/>
      <c r="GAK49" s="112"/>
      <c r="GAL49" s="112"/>
      <c r="GAM49" s="112"/>
      <c r="GAN49" s="112"/>
      <c r="GAO49" s="112"/>
      <c r="GAP49" s="112"/>
      <c r="GAQ49" s="112"/>
      <c r="GAR49" s="112"/>
      <c r="GAS49" s="112"/>
      <c r="GAT49" s="112"/>
      <c r="GAU49" s="112"/>
      <c r="GAV49" s="112"/>
      <c r="GAW49" s="112"/>
      <c r="GAX49" s="112"/>
      <c r="GAY49" s="112"/>
      <c r="GAZ49" s="112"/>
      <c r="GBA49" s="112"/>
      <c r="GBB49" s="112"/>
      <c r="GBC49" s="112"/>
      <c r="GBD49" s="112"/>
      <c r="GBE49" s="112"/>
      <c r="GBF49" s="112"/>
      <c r="GBG49" s="112"/>
      <c r="GBH49" s="112"/>
      <c r="GBI49" s="112"/>
      <c r="GBJ49" s="112"/>
      <c r="GBK49" s="112"/>
      <c r="GBL49" s="112"/>
      <c r="GBM49" s="112"/>
      <c r="GBN49" s="112"/>
      <c r="GBO49" s="112"/>
      <c r="GBP49" s="112"/>
      <c r="GBQ49" s="112"/>
      <c r="GBR49" s="112"/>
      <c r="GBS49" s="112"/>
      <c r="GBT49" s="112"/>
      <c r="GBU49" s="112"/>
      <c r="GBV49" s="112"/>
      <c r="GBW49" s="112"/>
      <c r="GBX49" s="112"/>
      <c r="GBY49" s="112"/>
      <c r="GBZ49" s="112"/>
      <c r="GCA49" s="112"/>
      <c r="GCB49" s="112"/>
      <c r="GCC49" s="112"/>
      <c r="GCD49" s="112"/>
      <c r="GCE49" s="112"/>
      <c r="GCF49" s="112"/>
      <c r="GCG49" s="112"/>
      <c r="GCH49" s="112"/>
      <c r="GCI49" s="112"/>
      <c r="GCJ49" s="112"/>
      <c r="GCK49" s="112"/>
      <c r="GCL49" s="112"/>
      <c r="GCM49" s="112"/>
      <c r="GCN49" s="112"/>
      <c r="GCO49" s="112"/>
      <c r="GCP49" s="112"/>
      <c r="GCQ49" s="112"/>
      <c r="GCR49" s="112"/>
      <c r="GCS49" s="112"/>
      <c r="GCT49" s="112"/>
      <c r="GCU49" s="112"/>
      <c r="GCV49" s="112"/>
      <c r="GCW49" s="112"/>
      <c r="GCX49" s="112"/>
      <c r="GCY49" s="112"/>
      <c r="GCZ49" s="112"/>
      <c r="GDA49" s="112"/>
      <c r="GDB49" s="112"/>
      <c r="GDC49" s="112"/>
      <c r="GDD49" s="112"/>
      <c r="GDE49" s="112"/>
      <c r="GDF49" s="112"/>
      <c r="GDG49" s="112"/>
      <c r="GDH49" s="112"/>
      <c r="GDI49" s="112"/>
      <c r="GDJ49" s="112"/>
      <c r="GDK49" s="112"/>
      <c r="GDL49" s="112"/>
      <c r="GDM49" s="112"/>
      <c r="GDN49" s="112"/>
      <c r="GDO49" s="112"/>
      <c r="GDP49" s="112"/>
      <c r="GDQ49" s="112"/>
      <c r="GDR49" s="112"/>
      <c r="GDS49" s="112"/>
      <c r="GDT49" s="112"/>
      <c r="GDU49" s="112"/>
      <c r="GDV49" s="112"/>
      <c r="GDW49" s="112"/>
      <c r="GDX49" s="112"/>
      <c r="GDY49" s="112"/>
      <c r="GDZ49" s="112"/>
      <c r="GEA49" s="112"/>
      <c r="GEB49" s="112"/>
      <c r="GEC49" s="112"/>
      <c r="GED49" s="112"/>
      <c r="GEE49" s="112"/>
      <c r="GEF49" s="112"/>
      <c r="GEG49" s="112"/>
      <c r="GEH49" s="112"/>
      <c r="GEI49" s="112"/>
      <c r="GEJ49" s="112"/>
      <c r="GEK49" s="112"/>
      <c r="GEL49" s="112"/>
      <c r="GEM49" s="112"/>
      <c r="GEN49" s="112"/>
      <c r="GEO49" s="112"/>
      <c r="GEP49" s="112"/>
      <c r="GEQ49" s="112"/>
      <c r="GER49" s="112"/>
      <c r="GES49" s="112"/>
      <c r="GET49" s="112"/>
      <c r="GEU49" s="112"/>
      <c r="GEV49" s="112"/>
      <c r="GEW49" s="112"/>
      <c r="GEX49" s="112"/>
      <c r="GEY49" s="112"/>
      <c r="GEZ49" s="112"/>
      <c r="GFA49" s="112"/>
      <c r="GFB49" s="112"/>
      <c r="GFC49" s="112"/>
      <c r="GFD49" s="112"/>
      <c r="GFE49" s="112"/>
      <c r="GFF49" s="112"/>
      <c r="GFG49" s="112"/>
      <c r="GFH49" s="112"/>
      <c r="GFI49" s="112"/>
      <c r="GFJ49" s="112"/>
      <c r="GFK49" s="112"/>
      <c r="GFL49" s="112"/>
      <c r="GFM49" s="112"/>
      <c r="GFN49" s="112"/>
      <c r="GFO49" s="112"/>
      <c r="GFP49" s="112"/>
      <c r="GFQ49" s="112"/>
      <c r="GFR49" s="112"/>
      <c r="GFS49" s="112"/>
      <c r="GFT49" s="112"/>
      <c r="GFU49" s="112"/>
      <c r="GFV49" s="112"/>
      <c r="GFW49" s="112"/>
      <c r="GFX49" s="112"/>
      <c r="GFY49" s="112"/>
      <c r="GFZ49" s="112"/>
      <c r="GGA49" s="112"/>
      <c r="GGB49" s="112"/>
      <c r="GGC49" s="112"/>
      <c r="GGD49" s="112"/>
      <c r="GGE49" s="112"/>
      <c r="GGF49" s="112"/>
      <c r="GGG49" s="112"/>
      <c r="GGH49" s="112"/>
      <c r="GGI49" s="112"/>
      <c r="GGJ49" s="112"/>
      <c r="GGK49" s="112"/>
      <c r="GGL49" s="112"/>
      <c r="GGM49" s="112"/>
      <c r="GGN49" s="112"/>
      <c r="GGO49" s="112"/>
      <c r="GGP49" s="112"/>
      <c r="GGQ49" s="112"/>
      <c r="GGR49" s="112"/>
      <c r="GGS49" s="112"/>
      <c r="GGT49" s="112"/>
      <c r="GGU49" s="112"/>
      <c r="GGV49" s="112"/>
      <c r="GGW49" s="112"/>
      <c r="GGX49" s="112"/>
      <c r="GGY49" s="112"/>
      <c r="GGZ49" s="112"/>
      <c r="GHA49" s="112"/>
      <c r="GHB49" s="112"/>
      <c r="GHC49" s="112"/>
      <c r="GHD49" s="112"/>
      <c r="GHE49" s="112"/>
      <c r="GHF49" s="112"/>
      <c r="GHG49" s="112"/>
      <c r="GHH49" s="112"/>
      <c r="GHI49" s="112"/>
      <c r="GHJ49" s="112"/>
      <c r="GHK49" s="112"/>
      <c r="GHL49" s="112"/>
      <c r="GHM49" s="112"/>
      <c r="GHN49" s="112"/>
      <c r="GHO49" s="112"/>
      <c r="GHP49" s="112"/>
      <c r="GHQ49" s="112"/>
      <c r="GHR49" s="112"/>
      <c r="GHS49" s="112"/>
      <c r="GHT49" s="112"/>
      <c r="GHU49" s="112"/>
      <c r="GHV49" s="112"/>
      <c r="GHW49" s="112"/>
      <c r="GHX49" s="112"/>
      <c r="GHY49" s="112"/>
      <c r="GHZ49" s="112"/>
      <c r="GIA49" s="112"/>
      <c r="GIB49" s="112"/>
      <c r="GIC49" s="112"/>
      <c r="GID49" s="112"/>
      <c r="GIE49" s="112"/>
      <c r="GIF49" s="112"/>
      <c r="GIG49" s="112"/>
      <c r="GIH49" s="112"/>
      <c r="GII49" s="112"/>
      <c r="GIJ49" s="112"/>
      <c r="GIK49" s="112"/>
      <c r="GIL49" s="112"/>
      <c r="GIM49" s="112"/>
      <c r="GIN49" s="112"/>
      <c r="GIO49" s="112"/>
      <c r="GIP49" s="112"/>
      <c r="GIQ49" s="112"/>
      <c r="GIR49" s="112"/>
      <c r="GIS49" s="112"/>
      <c r="GIT49" s="112"/>
      <c r="GIU49" s="112"/>
      <c r="GIV49" s="112"/>
      <c r="GIW49" s="112"/>
      <c r="GIX49" s="112"/>
      <c r="GIY49" s="112"/>
      <c r="GIZ49" s="112"/>
      <c r="GJA49" s="112"/>
      <c r="GJB49" s="112"/>
      <c r="GJC49" s="112"/>
      <c r="GJD49" s="112"/>
      <c r="GJE49" s="112"/>
      <c r="GJF49" s="112"/>
      <c r="GJG49" s="112"/>
      <c r="GJH49" s="112"/>
      <c r="GJI49" s="112"/>
      <c r="GJJ49" s="112"/>
      <c r="GJK49" s="112"/>
      <c r="GJL49" s="112"/>
      <c r="GJM49" s="112"/>
      <c r="GJN49" s="112"/>
      <c r="GJO49" s="112"/>
      <c r="GJP49" s="112"/>
      <c r="GJQ49" s="112"/>
      <c r="GJR49" s="112"/>
      <c r="GJS49" s="112"/>
      <c r="GJT49" s="112"/>
      <c r="GJU49" s="112"/>
      <c r="GJV49" s="112"/>
      <c r="GJW49" s="112"/>
      <c r="GJX49" s="112"/>
      <c r="GJY49" s="112"/>
      <c r="GJZ49" s="112"/>
      <c r="GKA49" s="112"/>
      <c r="GKB49" s="112"/>
      <c r="GKC49" s="112"/>
      <c r="GKD49" s="112"/>
      <c r="GKE49" s="112"/>
      <c r="GKF49" s="112"/>
      <c r="GKG49" s="112"/>
      <c r="GKH49" s="112"/>
      <c r="GKI49" s="112"/>
      <c r="GKJ49" s="112"/>
      <c r="GKK49" s="112"/>
      <c r="GKL49" s="112"/>
      <c r="GKM49" s="112"/>
      <c r="GKN49" s="112"/>
      <c r="GKO49" s="112"/>
      <c r="GKP49" s="112"/>
      <c r="GKQ49" s="112"/>
      <c r="GKR49" s="112"/>
      <c r="GKS49" s="112"/>
      <c r="GKT49" s="112"/>
      <c r="GKU49" s="112"/>
      <c r="GKV49" s="112"/>
      <c r="GKW49" s="112"/>
      <c r="GKX49" s="112"/>
      <c r="GKY49" s="112"/>
      <c r="GKZ49" s="112"/>
      <c r="GLA49" s="112"/>
      <c r="GLB49" s="112"/>
      <c r="GLC49" s="112"/>
      <c r="GLD49" s="112"/>
      <c r="GLE49" s="112"/>
      <c r="GLF49" s="112"/>
      <c r="GLG49" s="112"/>
      <c r="GLH49" s="112"/>
      <c r="GLI49" s="112"/>
      <c r="GLJ49" s="112"/>
      <c r="GLK49" s="112"/>
      <c r="GLL49" s="112"/>
      <c r="GLM49" s="112"/>
      <c r="GLN49" s="112"/>
      <c r="GLO49" s="112"/>
      <c r="GLP49" s="112"/>
      <c r="GLQ49" s="112"/>
      <c r="GLR49" s="112"/>
      <c r="GLS49" s="112"/>
      <c r="GLT49" s="112"/>
      <c r="GLU49" s="112"/>
      <c r="GLV49" s="112"/>
      <c r="GLW49" s="112"/>
      <c r="GLX49" s="112"/>
      <c r="GLY49" s="112"/>
      <c r="GLZ49" s="112"/>
      <c r="GMA49" s="112"/>
      <c r="GMB49" s="112"/>
      <c r="GMC49" s="112"/>
      <c r="GMD49" s="112"/>
      <c r="GME49" s="112"/>
      <c r="GMF49" s="112"/>
      <c r="GMG49" s="112"/>
      <c r="GMH49" s="112"/>
      <c r="GMI49" s="112"/>
      <c r="GMJ49" s="112"/>
      <c r="GMK49" s="112"/>
      <c r="GML49" s="112"/>
      <c r="GMM49" s="112"/>
      <c r="GMN49" s="112"/>
      <c r="GMO49" s="112"/>
      <c r="GMP49" s="112"/>
      <c r="GMQ49" s="112"/>
      <c r="GMR49" s="112"/>
      <c r="GMS49" s="112"/>
      <c r="GMT49" s="112"/>
      <c r="GMU49" s="112"/>
      <c r="GMV49" s="112"/>
      <c r="GMW49" s="112"/>
      <c r="GMX49" s="112"/>
      <c r="GMY49" s="112"/>
      <c r="GMZ49" s="112"/>
      <c r="GNA49" s="112"/>
      <c r="GNB49" s="112"/>
      <c r="GNC49" s="112"/>
      <c r="GND49" s="112"/>
      <c r="GNE49" s="112"/>
      <c r="GNF49" s="112"/>
      <c r="GNG49" s="112"/>
      <c r="GNH49" s="112"/>
      <c r="GNI49" s="112"/>
      <c r="GNJ49" s="112"/>
      <c r="GNK49" s="112"/>
      <c r="GNL49" s="112"/>
      <c r="GNM49" s="112"/>
      <c r="GNN49" s="112"/>
      <c r="GNO49" s="112"/>
      <c r="GNP49" s="112"/>
      <c r="GNQ49" s="112"/>
      <c r="GNR49" s="112"/>
      <c r="GNS49" s="112"/>
      <c r="GNT49" s="112"/>
      <c r="GNU49" s="112"/>
      <c r="GNV49" s="112"/>
      <c r="GNW49" s="112"/>
      <c r="GNX49" s="112"/>
      <c r="GNY49" s="112"/>
      <c r="GNZ49" s="112"/>
      <c r="GOA49" s="112"/>
      <c r="GOB49" s="112"/>
      <c r="GOC49" s="112"/>
      <c r="GOD49" s="112"/>
      <c r="GOE49" s="112"/>
      <c r="GOF49" s="112"/>
      <c r="GOG49" s="112"/>
      <c r="GOH49" s="112"/>
      <c r="GOI49" s="112"/>
      <c r="GOJ49" s="112"/>
      <c r="GOK49" s="112"/>
      <c r="GOL49" s="112"/>
      <c r="GOM49" s="112"/>
      <c r="GON49" s="112"/>
      <c r="GOO49" s="112"/>
      <c r="GOP49" s="112"/>
      <c r="GOQ49" s="112"/>
      <c r="GOR49" s="112"/>
      <c r="GOS49" s="112"/>
      <c r="GOT49" s="112"/>
      <c r="GOU49" s="112"/>
      <c r="GOV49" s="112"/>
      <c r="GOW49" s="112"/>
      <c r="GOX49" s="112"/>
      <c r="GOY49" s="112"/>
      <c r="GOZ49" s="112"/>
      <c r="GPA49" s="112"/>
      <c r="GPB49" s="112"/>
      <c r="GPC49" s="112"/>
      <c r="GPD49" s="112"/>
      <c r="GPE49" s="112"/>
      <c r="GPF49" s="112"/>
      <c r="GPG49" s="112"/>
      <c r="GPH49" s="112"/>
      <c r="GPI49" s="112"/>
      <c r="GPJ49" s="112"/>
      <c r="GPK49" s="112"/>
      <c r="GPL49" s="112"/>
      <c r="GPM49" s="112"/>
      <c r="GPN49" s="112"/>
      <c r="GPO49" s="112"/>
      <c r="GPP49" s="112"/>
      <c r="GPQ49" s="112"/>
      <c r="GPR49" s="112"/>
      <c r="GPS49" s="112"/>
      <c r="GPT49" s="112"/>
      <c r="GPU49" s="112"/>
      <c r="GPV49" s="112"/>
      <c r="GPW49" s="112"/>
      <c r="GPX49" s="112"/>
      <c r="GPY49" s="112"/>
      <c r="GPZ49" s="112"/>
      <c r="GQA49" s="112"/>
      <c r="GQB49" s="112"/>
      <c r="GQC49" s="112"/>
      <c r="GQD49" s="112"/>
      <c r="GQE49" s="112"/>
      <c r="GQF49" s="112"/>
      <c r="GQG49" s="112"/>
      <c r="GQH49" s="112"/>
      <c r="GQI49" s="112"/>
      <c r="GQJ49" s="112"/>
      <c r="GQK49" s="112"/>
      <c r="GQL49" s="112"/>
      <c r="GQM49" s="112"/>
      <c r="GQN49" s="112"/>
      <c r="GQO49" s="112"/>
      <c r="GQP49" s="112"/>
      <c r="GQQ49" s="112"/>
      <c r="GQR49" s="112"/>
      <c r="GQS49" s="112"/>
      <c r="GQT49" s="112"/>
      <c r="GQU49" s="112"/>
      <c r="GQV49" s="112"/>
      <c r="GQW49" s="112"/>
      <c r="GQX49" s="112"/>
      <c r="GQY49" s="112"/>
      <c r="GQZ49" s="112"/>
      <c r="GRA49" s="112"/>
      <c r="GRB49" s="112"/>
      <c r="GRC49" s="112"/>
      <c r="GRD49" s="112"/>
      <c r="GRE49" s="112"/>
      <c r="GRF49" s="112"/>
      <c r="GRG49" s="112"/>
      <c r="GRH49" s="112"/>
      <c r="GRI49" s="112"/>
      <c r="GRJ49" s="112"/>
      <c r="GRK49" s="112"/>
      <c r="GRL49" s="112"/>
      <c r="GRM49" s="112"/>
      <c r="GRN49" s="112"/>
      <c r="GRO49" s="112"/>
      <c r="GRP49" s="112"/>
      <c r="GRQ49" s="112"/>
      <c r="GRR49" s="112"/>
      <c r="GRS49" s="112"/>
      <c r="GRT49" s="112"/>
      <c r="GRU49" s="112"/>
      <c r="GRV49" s="112"/>
      <c r="GRW49" s="112"/>
      <c r="GRX49" s="112"/>
      <c r="GRY49" s="112"/>
      <c r="GRZ49" s="112"/>
      <c r="GSA49" s="112"/>
      <c r="GSB49" s="112"/>
      <c r="GSC49" s="112"/>
      <c r="GSD49" s="112"/>
      <c r="GSE49" s="112"/>
      <c r="GSF49" s="112"/>
      <c r="GSG49" s="112"/>
      <c r="GSH49" s="112"/>
      <c r="GSI49" s="112"/>
      <c r="GSJ49" s="112"/>
      <c r="GSK49" s="112"/>
      <c r="GSL49" s="112"/>
      <c r="GSM49" s="112"/>
      <c r="GSN49" s="112"/>
      <c r="GSO49" s="112"/>
      <c r="GSP49" s="112"/>
      <c r="GSQ49" s="112"/>
      <c r="GSR49" s="112"/>
      <c r="GSS49" s="112"/>
      <c r="GST49" s="112"/>
      <c r="GSU49" s="112"/>
      <c r="GSV49" s="112"/>
      <c r="GSW49" s="112"/>
      <c r="GSX49" s="112"/>
      <c r="GSY49" s="112"/>
      <c r="GSZ49" s="112"/>
      <c r="GTA49" s="112"/>
      <c r="GTB49" s="112"/>
      <c r="GTC49" s="112"/>
      <c r="GTD49" s="112"/>
      <c r="GTE49" s="112"/>
      <c r="GTF49" s="112"/>
      <c r="GTG49" s="112"/>
      <c r="GTH49" s="112"/>
      <c r="GTI49" s="112"/>
      <c r="GTJ49" s="112"/>
      <c r="GTK49" s="112"/>
      <c r="GTL49" s="112"/>
      <c r="GTM49" s="112"/>
      <c r="GTN49" s="112"/>
      <c r="GTO49" s="112"/>
      <c r="GTP49" s="112"/>
      <c r="GTQ49" s="112"/>
      <c r="GTR49" s="112"/>
      <c r="GTS49" s="112"/>
      <c r="GTT49" s="112"/>
      <c r="GTU49" s="112"/>
      <c r="GTV49" s="112"/>
      <c r="GTW49" s="112"/>
      <c r="GTX49" s="112"/>
      <c r="GTY49" s="112"/>
      <c r="GTZ49" s="112"/>
      <c r="GUA49" s="112"/>
      <c r="GUB49" s="112"/>
      <c r="GUC49" s="112"/>
      <c r="GUD49" s="112"/>
      <c r="GUE49" s="112"/>
      <c r="GUF49" s="112"/>
      <c r="GUG49" s="112"/>
      <c r="GUH49" s="112"/>
      <c r="GUI49" s="112"/>
      <c r="GUJ49" s="112"/>
      <c r="GUK49" s="112"/>
      <c r="GUL49" s="112"/>
      <c r="GUM49" s="112"/>
      <c r="GUN49" s="112"/>
      <c r="GUO49" s="112"/>
      <c r="GUP49" s="112"/>
      <c r="GUQ49" s="112"/>
      <c r="GUR49" s="112"/>
      <c r="GUS49" s="112"/>
      <c r="GUT49" s="112"/>
      <c r="GUU49" s="112"/>
      <c r="GUV49" s="112"/>
      <c r="GUW49" s="112"/>
      <c r="GUX49" s="112"/>
      <c r="GUY49" s="112"/>
      <c r="GUZ49" s="112"/>
      <c r="GVA49" s="112"/>
      <c r="GVB49" s="112"/>
      <c r="GVC49" s="112"/>
      <c r="GVD49" s="112"/>
      <c r="GVE49" s="112"/>
      <c r="GVF49" s="112"/>
      <c r="GVG49" s="112"/>
      <c r="GVH49" s="112"/>
      <c r="GVI49" s="112"/>
      <c r="GVJ49" s="112"/>
      <c r="GVK49" s="112"/>
      <c r="GVL49" s="112"/>
      <c r="GVM49" s="112"/>
      <c r="GVN49" s="112"/>
      <c r="GVO49" s="112"/>
      <c r="GVP49" s="112"/>
      <c r="GVQ49" s="112"/>
      <c r="GVR49" s="112"/>
      <c r="GVS49" s="112"/>
      <c r="GVT49" s="112"/>
      <c r="GVU49" s="112"/>
      <c r="GVV49" s="112"/>
      <c r="GVW49" s="112"/>
      <c r="GVX49" s="112"/>
      <c r="GVY49" s="112"/>
      <c r="GVZ49" s="112"/>
      <c r="GWA49" s="112"/>
      <c r="GWB49" s="112"/>
      <c r="GWC49" s="112"/>
      <c r="GWD49" s="112"/>
      <c r="GWE49" s="112"/>
      <c r="GWF49" s="112"/>
      <c r="GWG49" s="112"/>
      <c r="GWH49" s="112"/>
      <c r="GWI49" s="112"/>
      <c r="GWJ49" s="112"/>
      <c r="GWK49" s="112"/>
      <c r="GWL49" s="112"/>
      <c r="GWM49" s="112"/>
      <c r="GWN49" s="112"/>
      <c r="GWO49" s="112"/>
      <c r="GWP49" s="112"/>
      <c r="GWQ49" s="112"/>
      <c r="GWR49" s="112"/>
      <c r="GWS49" s="112"/>
      <c r="GWT49" s="112"/>
      <c r="GWU49" s="112"/>
      <c r="GWV49" s="112"/>
      <c r="GWW49" s="112"/>
      <c r="GWX49" s="112"/>
      <c r="GWY49" s="112"/>
      <c r="GWZ49" s="112"/>
      <c r="GXA49" s="112"/>
      <c r="GXB49" s="112"/>
      <c r="GXC49" s="112"/>
      <c r="GXD49" s="112"/>
      <c r="GXE49" s="112"/>
      <c r="GXF49" s="112"/>
      <c r="GXG49" s="112"/>
      <c r="GXH49" s="112"/>
      <c r="GXI49" s="112"/>
      <c r="GXJ49" s="112"/>
      <c r="GXK49" s="112"/>
      <c r="GXL49" s="112"/>
      <c r="GXM49" s="112"/>
      <c r="GXN49" s="112"/>
      <c r="GXO49" s="112"/>
      <c r="GXP49" s="112"/>
      <c r="GXQ49" s="112"/>
      <c r="GXR49" s="112"/>
      <c r="GXS49" s="112"/>
      <c r="GXT49" s="112"/>
      <c r="GXU49" s="112"/>
      <c r="GXV49" s="112"/>
      <c r="GXW49" s="112"/>
      <c r="GXX49" s="112"/>
      <c r="GXY49" s="112"/>
      <c r="GXZ49" s="112"/>
      <c r="GYA49" s="112"/>
      <c r="GYB49" s="112"/>
      <c r="GYC49" s="112"/>
      <c r="GYD49" s="112"/>
      <c r="GYE49" s="112"/>
      <c r="GYF49" s="112"/>
      <c r="GYG49" s="112"/>
      <c r="GYH49" s="112"/>
      <c r="GYI49" s="112"/>
      <c r="GYJ49" s="112"/>
      <c r="GYK49" s="112"/>
      <c r="GYL49" s="112"/>
      <c r="GYM49" s="112"/>
      <c r="GYN49" s="112"/>
      <c r="GYO49" s="112"/>
      <c r="GYP49" s="112"/>
      <c r="GYQ49" s="112"/>
      <c r="GYR49" s="112"/>
      <c r="GYS49" s="112"/>
      <c r="GYT49" s="112"/>
      <c r="GYU49" s="112"/>
      <c r="GYV49" s="112"/>
      <c r="GYW49" s="112"/>
      <c r="GYX49" s="112"/>
      <c r="GYY49" s="112"/>
      <c r="GYZ49" s="112"/>
      <c r="GZA49" s="112"/>
      <c r="GZB49" s="112"/>
      <c r="GZC49" s="112"/>
      <c r="GZD49" s="112"/>
      <c r="GZE49" s="112"/>
      <c r="GZF49" s="112"/>
      <c r="GZG49" s="112"/>
      <c r="GZH49" s="112"/>
      <c r="GZI49" s="112"/>
      <c r="GZJ49" s="112"/>
      <c r="GZK49" s="112"/>
      <c r="GZL49" s="112"/>
      <c r="GZM49" s="112"/>
      <c r="GZN49" s="112"/>
      <c r="GZO49" s="112"/>
      <c r="GZP49" s="112"/>
      <c r="GZQ49" s="112"/>
      <c r="GZR49" s="112"/>
      <c r="GZS49" s="112"/>
      <c r="GZT49" s="112"/>
      <c r="GZU49" s="112"/>
      <c r="GZV49" s="112"/>
      <c r="GZW49" s="112"/>
      <c r="GZX49" s="112"/>
      <c r="GZY49" s="112"/>
      <c r="GZZ49" s="112"/>
      <c r="HAA49" s="112"/>
      <c r="HAB49" s="112"/>
      <c r="HAC49" s="112"/>
      <c r="HAD49" s="112"/>
      <c r="HAE49" s="112"/>
      <c r="HAF49" s="112"/>
      <c r="HAG49" s="112"/>
      <c r="HAH49" s="112"/>
      <c r="HAI49" s="112"/>
      <c r="HAJ49" s="112"/>
      <c r="HAK49" s="112"/>
      <c r="HAL49" s="112"/>
      <c r="HAM49" s="112"/>
      <c r="HAN49" s="112"/>
      <c r="HAO49" s="112"/>
      <c r="HAP49" s="112"/>
      <c r="HAQ49" s="112"/>
      <c r="HAR49" s="112"/>
      <c r="HAS49" s="112"/>
      <c r="HAT49" s="112"/>
      <c r="HAU49" s="112"/>
      <c r="HAV49" s="112"/>
      <c r="HAW49" s="112"/>
      <c r="HAX49" s="112"/>
      <c r="HAY49" s="112"/>
      <c r="HAZ49" s="112"/>
      <c r="HBA49" s="112"/>
      <c r="HBB49" s="112"/>
      <c r="HBC49" s="112"/>
      <c r="HBD49" s="112"/>
      <c r="HBE49" s="112"/>
      <c r="HBF49" s="112"/>
      <c r="HBG49" s="112"/>
      <c r="HBH49" s="112"/>
      <c r="HBI49" s="112"/>
      <c r="HBJ49" s="112"/>
      <c r="HBK49" s="112"/>
      <c r="HBL49" s="112"/>
      <c r="HBM49" s="112"/>
      <c r="HBN49" s="112"/>
      <c r="HBO49" s="112"/>
      <c r="HBP49" s="112"/>
      <c r="HBQ49" s="112"/>
      <c r="HBR49" s="112"/>
      <c r="HBS49" s="112"/>
      <c r="HBT49" s="112"/>
      <c r="HBU49" s="112"/>
      <c r="HBV49" s="112"/>
      <c r="HBW49" s="112"/>
      <c r="HBX49" s="112"/>
      <c r="HBY49" s="112"/>
      <c r="HBZ49" s="112"/>
      <c r="HCA49" s="112"/>
      <c r="HCB49" s="112"/>
      <c r="HCC49" s="112"/>
      <c r="HCD49" s="112"/>
      <c r="HCE49" s="112"/>
      <c r="HCF49" s="112"/>
      <c r="HCG49" s="112"/>
      <c r="HCH49" s="112"/>
      <c r="HCI49" s="112"/>
      <c r="HCJ49" s="112"/>
      <c r="HCK49" s="112"/>
      <c r="HCL49" s="112"/>
      <c r="HCM49" s="112"/>
      <c r="HCN49" s="112"/>
      <c r="HCO49" s="112"/>
      <c r="HCP49" s="112"/>
      <c r="HCQ49" s="112"/>
      <c r="HCR49" s="112"/>
      <c r="HCS49" s="112"/>
      <c r="HCT49" s="112"/>
      <c r="HCU49" s="112"/>
      <c r="HCV49" s="112"/>
      <c r="HCW49" s="112"/>
      <c r="HCX49" s="112"/>
      <c r="HCY49" s="112"/>
      <c r="HCZ49" s="112"/>
      <c r="HDA49" s="112"/>
      <c r="HDB49" s="112"/>
      <c r="HDC49" s="112"/>
      <c r="HDD49" s="112"/>
      <c r="HDE49" s="112"/>
      <c r="HDF49" s="112"/>
      <c r="HDG49" s="112"/>
      <c r="HDH49" s="112"/>
      <c r="HDI49" s="112"/>
      <c r="HDJ49" s="112"/>
      <c r="HDK49" s="112"/>
      <c r="HDL49" s="112"/>
      <c r="HDM49" s="112"/>
      <c r="HDN49" s="112"/>
      <c r="HDO49" s="112"/>
      <c r="HDP49" s="112"/>
      <c r="HDQ49" s="112"/>
      <c r="HDR49" s="112"/>
      <c r="HDS49" s="112"/>
      <c r="HDT49" s="112"/>
      <c r="HDU49" s="112"/>
      <c r="HDV49" s="112"/>
      <c r="HDW49" s="112"/>
      <c r="HDX49" s="112"/>
      <c r="HDY49" s="112"/>
      <c r="HDZ49" s="112"/>
      <c r="HEA49" s="112"/>
      <c r="HEB49" s="112"/>
      <c r="HEC49" s="112"/>
      <c r="HED49" s="112"/>
      <c r="HEE49" s="112"/>
      <c r="HEF49" s="112"/>
      <c r="HEG49" s="112"/>
      <c r="HEH49" s="112"/>
      <c r="HEI49" s="112"/>
      <c r="HEJ49" s="112"/>
      <c r="HEK49" s="112"/>
      <c r="HEL49" s="112"/>
      <c r="HEM49" s="112"/>
      <c r="HEN49" s="112"/>
      <c r="HEO49" s="112"/>
      <c r="HEP49" s="112"/>
      <c r="HEQ49" s="112"/>
      <c r="HER49" s="112"/>
      <c r="HES49" s="112"/>
      <c r="HET49" s="112"/>
      <c r="HEU49" s="112"/>
      <c r="HEV49" s="112"/>
      <c r="HEW49" s="112"/>
      <c r="HEX49" s="112"/>
      <c r="HEY49" s="112"/>
      <c r="HEZ49" s="112"/>
      <c r="HFA49" s="112"/>
      <c r="HFB49" s="112"/>
      <c r="HFC49" s="112"/>
      <c r="HFD49" s="112"/>
      <c r="HFE49" s="112"/>
      <c r="HFF49" s="112"/>
      <c r="HFG49" s="112"/>
      <c r="HFH49" s="112"/>
      <c r="HFI49" s="112"/>
      <c r="HFJ49" s="112"/>
      <c r="HFK49" s="112"/>
      <c r="HFL49" s="112"/>
      <c r="HFM49" s="112"/>
      <c r="HFN49" s="112"/>
      <c r="HFO49" s="112"/>
      <c r="HFP49" s="112"/>
      <c r="HFQ49" s="112"/>
      <c r="HFR49" s="112"/>
      <c r="HFS49" s="112"/>
      <c r="HFT49" s="112"/>
      <c r="HFU49" s="112"/>
      <c r="HFV49" s="112"/>
      <c r="HFW49" s="112"/>
      <c r="HFX49" s="112"/>
      <c r="HFY49" s="112"/>
      <c r="HFZ49" s="112"/>
      <c r="HGA49" s="112"/>
      <c r="HGB49" s="112"/>
      <c r="HGC49" s="112"/>
      <c r="HGD49" s="112"/>
      <c r="HGE49" s="112"/>
      <c r="HGF49" s="112"/>
      <c r="HGG49" s="112"/>
      <c r="HGH49" s="112"/>
      <c r="HGI49" s="112"/>
      <c r="HGJ49" s="112"/>
      <c r="HGK49" s="112"/>
      <c r="HGL49" s="112"/>
      <c r="HGM49" s="112"/>
      <c r="HGN49" s="112"/>
      <c r="HGO49" s="112"/>
      <c r="HGP49" s="112"/>
      <c r="HGQ49" s="112"/>
      <c r="HGR49" s="112"/>
      <c r="HGS49" s="112"/>
      <c r="HGT49" s="112"/>
      <c r="HGU49" s="112"/>
      <c r="HGV49" s="112"/>
      <c r="HGW49" s="112"/>
      <c r="HGX49" s="112"/>
      <c r="HGY49" s="112"/>
      <c r="HGZ49" s="112"/>
      <c r="HHA49" s="112"/>
      <c r="HHB49" s="112"/>
      <c r="HHC49" s="112"/>
      <c r="HHD49" s="112"/>
      <c r="HHE49" s="112"/>
      <c r="HHF49" s="112"/>
      <c r="HHG49" s="112"/>
      <c r="HHH49" s="112"/>
      <c r="HHI49" s="112"/>
      <c r="HHJ49" s="112"/>
      <c r="HHK49" s="112"/>
      <c r="HHL49" s="112"/>
      <c r="HHM49" s="112"/>
      <c r="HHN49" s="112"/>
      <c r="HHO49" s="112"/>
      <c r="HHP49" s="112"/>
      <c r="HHQ49" s="112"/>
      <c r="HHR49" s="112"/>
      <c r="HHS49" s="112"/>
      <c r="HHT49" s="112"/>
      <c r="HHU49" s="112"/>
      <c r="HHV49" s="112"/>
      <c r="HHW49" s="112"/>
      <c r="HHX49" s="112"/>
      <c r="HHY49" s="112"/>
      <c r="HHZ49" s="112"/>
      <c r="HIA49" s="112"/>
      <c r="HIB49" s="112"/>
      <c r="HIC49" s="112"/>
      <c r="HID49" s="112"/>
      <c r="HIE49" s="112"/>
      <c r="HIF49" s="112"/>
      <c r="HIG49" s="112"/>
      <c r="HIH49" s="112"/>
      <c r="HII49" s="112"/>
      <c r="HIJ49" s="112"/>
      <c r="HIK49" s="112"/>
      <c r="HIL49" s="112"/>
      <c r="HIM49" s="112"/>
      <c r="HIN49" s="112"/>
      <c r="HIO49" s="112"/>
      <c r="HIP49" s="112"/>
      <c r="HIQ49" s="112"/>
      <c r="HIR49" s="112"/>
      <c r="HIS49" s="112"/>
      <c r="HIT49" s="112"/>
      <c r="HIU49" s="112"/>
      <c r="HIV49" s="112"/>
      <c r="HIW49" s="112"/>
      <c r="HIX49" s="112"/>
      <c r="HIY49" s="112"/>
      <c r="HIZ49" s="112"/>
      <c r="HJA49" s="112"/>
      <c r="HJB49" s="112"/>
      <c r="HJC49" s="112"/>
      <c r="HJD49" s="112"/>
      <c r="HJE49" s="112"/>
      <c r="HJF49" s="112"/>
      <c r="HJG49" s="112"/>
      <c r="HJH49" s="112"/>
      <c r="HJI49" s="112"/>
      <c r="HJJ49" s="112"/>
      <c r="HJK49" s="112"/>
      <c r="HJL49" s="112"/>
      <c r="HJM49" s="112"/>
      <c r="HJN49" s="112"/>
      <c r="HJO49" s="112"/>
      <c r="HJP49" s="112"/>
      <c r="HJQ49" s="112"/>
      <c r="HJR49" s="112"/>
      <c r="HJS49" s="112"/>
      <c r="HJT49" s="112"/>
      <c r="HJU49" s="112"/>
      <c r="HJV49" s="112"/>
      <c r="HJW49" s="112"/>
      <c r="HJX49" s="112"/>
      <c r="HJY49" s="112"/>
      <c r="HJZ49" s="112"/>
      <c r="HKA49" s="112"/>
      <c r="HKB49" s="112"/>
      <c r="HKC49" s="112"/>
      <c r="HKD49" s="112"/>
      <c r="HKE49" s="112"/>
      <c r="HKF49" s="112"/>
      <c r="HKG49" s="112"/>
      <c r="HKH49" s="112"/>
      <c r="HKI49" s="112"/>
      <c r="HKJ49" s="112"/>
      <c r="HKK49" s="112"/>
      <c r="HKL49" s="112"/>
      <c r="HKM49" s="112"/>
      <c r="HKN49" s="112"/>
      <c r="HKO49" s="112"/>
      <c r="HKP49" s="112"/>
      <c r="HKQ49" s="112"/>
      <c r="HKR49" s="112"/>
      <c r="HKS49" s="112"/>
      <c r="HKT49" s="112"/>
      <c r="HKU49" s="112"/>
      <c r="HKV49" s="112"/>
      <c r="HKW49" s="112"/>
      <c r="HKX49" s="112"/>
      <c r="HKY49" s="112"/>
      <c r="HKZ49" s="112"/>
      <c r="HLA49" s="112"/>
      <c r="HLB49" s="112"/>
      <c r="HLC49" s="112"/>
      <c r="HLD49" s="112"/>
      <c r="HLE49" s="112"/>
      <c r="HLF49" s="112"/>
      <c r="HLG49" s="112"/>
      <c r="HLH49" s="112"/>
      <c r="HLI49" s="112"/>
      <c r="HLJ49" s="112"/>
      <c r="HLK49" s="112"/>
      <c r="HLL49" s="112"/>
      <c r="HLM49" s="112"/>
      <c r="HLN49" s="112"/>
      <c r="HLO49" s="112"/>
      <c r="HLP49" s="112"/>
      <c r="HLQ49" s="112"/>
      <c r="HLR49" s="112"/>
      <c r="HLS49" s="112"/>
      <c r="HLT49" s="112"/>
      <c r="HLU49" s="112"/>
      <c r="HLV49" s="112"/>
      <c r="HLW49" s="112"/>
      <c r="HLX49" s="112"/>
      <c r="HLY49" s="112"/>
      <c r="HLZ49" s="112"/>
      <c r="HMA49" s="112"/>
      <c r="HMB49" s="112"/>
      <c r="HMC49" s="112"/>
      <c r="HMD49" s="112"/>
      <c r="HME49" s="112"/>
      <c r="HMF49" s="112"/>
      <c r="HMG49" s="112"/>
      <c r="HMH49" s="112"/>
      <c r="HMI49" s="112"/>
      <c r="HMJ49" s="112"/>
      <c r="HMK49" s="112"/>
      <c r="HML49" s="112"/>
      <c r="HMM49" s="112"/>
      <c r="HMN49" s="112"/>
      <c r="HMO49" s="112"/>
      <c r="HMP49" s="112"/>
      <c r="HMQ49" s="112"/>
      <c r="HMR49" s="112"/>
      <c r="HMS49" s="112"/>
      <c r="HMT49" s="112"/>
      <c r="HMU49" s="112"/>
      <c r="HMV49" s="112"/>
      <c r="HMW49" s="112"/>
      <c r="HMX49" s="112"/>
      <c r="HMY49" s="112"/>
      <c r="HMZ49" s="112"/>
      <c r="HNA49" s="112"/>
      <c r="HNB49" s="112"/>
      <c r="HNC49" s="112"/>
      <c r="HND49" s="112"/>
      <c r="HNE49" s="112"/>
      <c r="HNF49" s="112"/>
      <c r="HNG49" s="112"/>
      <c r="HNH49" s="112"/>
      <c r="HNI49" s="112"/>
      <c r="HNJ49" s="112"/>
      <c r="HNK49" s="112"/>
      <c r="HNL49" s="112"/>
      <c r="HNM49" s="112"/>
      <c r="HNN49" s="112"/>
      <c r="HNO49" s="112"/>
      <c r="HNP49" s="112"/>
      <c r="HNQ49" s="112"/>
      <c r="HNR49" s="112"/>
      <c r="HNS49" s="112"/>
      <c r="HNT49" s="112"/>
      <c r="HNU49" s="112"/>
      <c r="HNV49" s="112"/>
      <c r="HNW49" s="112"/>
      <c r="HNX49" s="112"/>
      <c r="HNY49" s="112"/>
      <c r="HNZ49" s="112"/>
      <c r="HOA49" s="112"/>
      <c r="HOB49" s="112"/>
      <c r="HOC49" s="112"/>
      <c r="HOD49" s="112"/>
      <c r="HOE49" s="112"/>
      <c r="HOF49" s="112"/>
      <c r="HOG49" s="112"/>
      <c r="HOH49" s="112"/>
      <c r="HOI49" s="112"/>
      <c r="HOJ49" s="112"/>
      <c r="HOK49" s="112"/>
      <c r="HOL49" s="112"/>
      <c r="HOM49" s="112"/>
      <c r="HON49" s="112"/>
      <c r="HOO49" s="112"/>
      <c r="HOP49" s="112"/>
      <c r="HOQ49" s="112"/>
      <c r="HOR49" s="112"/>
      <c r="HOS49" s="112"/>
      <c r="HOT49" s="112"/>
      <c r="HOU49" s="112"/>
      <c r="HOV49" s="112"/>
      <c r="HOW49" s="112"/>
      <c r="HOX49" s="112"/>
      <c r="HOY49" s="112"/>
      <c r="HOZ49" s="112"/>
      <c r="HPA49" s="112"/>
      <c r="HPB49" s="112"/>
      <c r="HPC49" s="112"/>
      <c r="HPD49" s="112"/>
      <c r="HPE49" s="112"/>
      <c r="HPF49" s="112"/>
      <c r="HPG49" s="112"/>
      <c r="HPH49" s="112"/>
      <c r="HPI49" s="112"/>
      <c r="HPJ49" s="112"/>
      <c r="HPK49" s="112"/>
      <c r="HPL49" s="112"/>
      <c r="HPM49" s="112"/>
      <c r="HPN49" s="112"/>
      <c r="HPO49" s="112"/>
      <c r="HPP49" s="112"/>
      <c r="HPQ49" s="112"/>
      <c r="HPR49" s="112"/>
      <c r="HPS49" s="112"/>
      <c r="HPT49" s="112"/>
      <c r="HPU49" s="112"/>
      <c r="HPV49" s="112"/>
      <c r="HPW49" s="112"/>
      <c r="HPX49" s="112"/>
      <c r="HPY49" s="112"/>
      <c r="HPZ49" s="112"/>
      <c r="HQA49" s="112"/>
      <c r="HQB49" s="112"/>
      <c r="HQC49" s="112"/>
      <c r="HQD49" s="112"/>
      <c r="HQE49" s="112"/>
      <c r="HQF49" s="112"/>
      <c r="HQG49" s="112"/>
      <c r="HQH49" s="112"/>
      <c r="HQI49" s="112"/>
      <c r="HQJ49" s="112"/>
      <c r="HQK49" s="112"/>
      <c r="HQL49" s="112"/>
      <c r="HQM49" s="112"/>
      <c r="HQN49" s="112"/>
      <c r="HQO49" s="112"/>
      <c r="HQP49" s="112"/>
      <c r="HQQ49" s="112"/>
      <c r="HQR49" s="112"/>
      <c r="HQS49" s="112"/>
      <c r="HQT49" s="112"/>
      <c r="HQU49" s="112"/>
      <c r="HQV49" s="112"/>
      <c r="HQW49" s="112"/>
      <c r="HQX49" s="112"/>
      <c r="HQY49" s="112"/>
      <c r="HQZ49" s="112"/>
      <c r="HRA49" s="112"/>
      <c r="HRB49" s="112"/>
      <c r="HRC49" s="112"/>
      <c r="HRD49" s="112"/>
      <c r="HRE49" s="112"/>
      <c r="HRF49" s="112"/>
      <c r="HRG49" s="112"/>
      <c r="HRH49" s="112"/>
      <c r="HRI49" s="112"/>
      <c r="HRJ49" s="112"/>
      <c r="HRK49" s="112"/>
      <c r="HRL49" s="112"/>
      <c r="HRM49" s="112"/>
      <c r="HRN49" s="112"/>
      <c r="HRO49" s="112"/>
      <c r="HRP49" s="112"/>
      <c r="HRQ49" s="112"/>
      <c r="HRR49" s="112"/>
      <c r="HRS49" s="112"/>
      <c r="HRT49" s="112"/>
      <c r="HRU49" s="112"/>
      <c r="HRV49" s="112"/>
      <c r="HRW49" s="112"/>
      <c r="HRX49" s="112"/>
      <c r="HRY49" s="112"/>
      <c r="HRZ49" s="112"/>
      <c r="HSA49" s="112"/>
      <c r="HSB49" s="112"/>
      <c r="HSC49" s="112"/>
      <c r="HSD49" s="112"/>
      <c r="HSE49" s="112"/>
      <c r="HSF49" s="112"/>
      <c r="HSG49" s="112"/>
      <c r="HSH49" s="112"/>
      <c r="HSI49" s="112"/>
      <c r="HSJ49" s="112"/>
      <c r="HSK49" s="112"/>
      <c r="HSL49" s="112"/>
      <c r="HSM49" s="112"/>
      <c r="HSN49" s="112"/>
      <c r="HSO49" s="112"/>
      <c r="HSP49" s="112"/>
      <c r="HSQ49" s="112"/>
      <c r="HSR49" s="112"/>
      <c r="HSS49" s="112"/>
      <c r="HST49" s="112"/>
      <c r="HSU49" s="112"/>
      <c r="HSV49" s="112"/>
      <c r="HSW49" s="112"/>
      <c r="HSX49" s="112"/>
      <c r="HSY49" s="112"/>
      <c r="HSZ49" s="112"/>
      <c r="HTA49" s="112"/>
      <c r="HTB49" s="112"/>
      <c r="HTC49" s="112"/>
      <c r="HTD49" s="112"/>
      <c r="HTE49" s="112"/>
      <c r="HTF49" s="112"/>
      <c r="HTG49" s="112"/>
      <c r="HTH49" s="112"/>
      <c r="HTI49" s="112"/>
      <c r="HTJ49" s="112"/>
      <c r="HTK49" s="112"/>
      <c r="HTL49" s="112"/>
      <c r="HTM49" s="112"/>
      <c r="HTN49" s="112"/>
      <c r="HTO49" s="112"/>
      <c r="HTP49" s="112"/>
      <c r="HTQ49" s="112"/>
      <c r="HTR49" s="112"/>
      <c r="HTS49" s="112"/>
      <c r="HTT49" s="112"/>
      <c r="HTU49" s="112"/>
      <c r="HTV49" s="112"/>
      <c r="HTW49" s="112"/>
      <c r="HTX49" s="112"/>
      <c r="HTY49" s="112"/>
      <c r="HTZ49" s="112"/>
      <c r="HUA49" s="112"/>
      <c r="HUB49" s="112"/>
      <c r="HUC49" s="112"/>
      <c r="HUD49" s="112"/>
      <c r="HUE49" s="112"/>
      <c r="HUF49" s="112"/>
      <c r="HUG49" s="112"/>
      <c r="HUH49" s="112"/>
      <c r="HUI49" s="112"/>
      <c r="HUJ49" s="112"/>
      <c r="HUK49" s="112"/>
      <c r="HUL49" s="112"/>
      <c r="HUM49" s="112"/>
      <c r="HUN49" s="112"/>
      <c r="HUO49" s="112"/>
      <c r="HUP49" s="112"/>
      <c r="HUQ49" s="112"/>
      <c r="HUR49" s="112"/>
      <c r="HUS49" s="112"/>
      <c r="HUT49" s="112"/>
      <c r="HUU49" s="112"/>
      <c r="HUV49" s="112"/>
      <c r="HUW49" s="112"/>
      <c r="HUX49" s="112"/>
      <c r="HUY49" s="112"/>
      <c r="HUZ49" s="112"/>
      <c r="HVA49" s="112"/>
      <c r="HVB49" s="112"/>
      <c r="HVC49" s="112"/>
      <c r="HVD49" s="112"/>
      <c r="HVE49" s="112"/>
      <c r="HVF49" s="112"/>
      <c r="HVG49" s="112"/>
      <c r="HVH49" s="112"/>
      <c r="HVI49" s="112"/>
      <c r="HVJ49" s="112"/>
      <c r="HVK49" s="112"/>
      <c r="HVL49" s="112"/>
      <c r="HVM49" s="112"/>
      <c r="HVN49" s="112"/>
      <c r="HVO49" s="112"/>
      <c r="HVP49" s="112"/>
      <c r="HVQ49" s="112"/>
      <c r="HVR49" s="112"/>
      <c r="HVS49" s="112"/>
      <c r="HVT49" s="112"/>
      <c r="HVU49" s="112"/>
      <c r="HVV49" s="112"/>
      <c r="HVW49" s="112"/>
      <c r="HVX49" s="112"/>
      <c r="HVY49" s="112"/>
      <c r="HVZ49" s="112"/>
      <c r="HWA49" s="112"/>
      <c r="HWB49" s="112"/>
      <c r="HWC49" s="112"/>
      <c r="HWD49" s="112"/>
      <c r="HWE49" s="112"/>
      <c r="HWF49" s="112"/>
      <c r="HWG49" s="112"/>
      <c r="HWH49" s="112"/>
      <c r="HWI49" s="112"/>
      <c r="HWJ49" s="112"/>
      <c r="HWK49" s="112"/>
      <c r="HWL49" s="112"/>
      <c r="HWM49" s="112"/>
      <c r="HWN49" s="112"/>
      <c r="HWO49" s="112"/>
      <c r="HWP49" s="112"/>
      <c r="HWQ49" s="112"/>
      <c r="HWR49" s="112"/>
      <c r="HWS49" s="112"/>
      <c r="HWT49" s="112"/>
      <c r="HWU49" s="112"/>
      <c r="HWV49" s="112"/>
      <c r="HWW49" s="112"/>
      <c r="HWX49" s="112"/>
      <c r="HWY49" s="112"/>
      <c r="HWZ49" s="112"/>
      <c r="HXA49" s="112"/>
      <c r="HXB49" s="112"/>
      <c r="HXC49" s="112"/>
      <c r="HXD49" s="112"/>
      <c r="HXE49" s="112"/>
      <c r="HXF49" s="112"/>
      <c r="HXG49" s="112"/>
      <c r="HXH49" s="112"/>
      <c r="HXI49" s="112"/>
      <c r="HXJ49" s="112"/>
      <c r="HXK49" s="112"/>
      <c r="HXL49" s="112"/>
      <c r="HXM49" s="112"/>
      <c r="HXN49" s="112"/>
      <c r="HXO49" s="112"/>
      <c r="HXP49" s="112"/>
      <c r="HXQ49" s="112"/>
      <c r="HXR49" s="112"/>
      <c r="HXS49" s="112"/>
      <c r="HXT49" s="112"/>
      <c r="HXU49" s="112"/>
      <c r="HXV49" s="112"/>
      <c r="HXW49" s="112"/>
      <c r="HXX49" s="112"/>
      <c r="HXY49" s="112"/>
      <c r="HXZ49" s="112"/>
      <c r="HYA49" s="112"/>
      <c r="HYB49" s="112"/>
      <c r="HYC49" s="112"/>
      <c r="HYD49" s="112"/>
      <c r="HYE49" s="112"/>
      <c r="HYF49" s="112"/>
      <c r="HYG49" s="112"/>
      <c r="HYH49" s="112"/>
      <c r="HYI49" s="112"/>
      <c r="HYJ49" s="112"/>
      <c r="HYK49" s="112"/>
      <c r="HYL49" s="112"/>
      <c r="HYM49" s="112"/>
      <c r="HYN49" s="112"/>
      <c r="HYO49" s="112"/>
      <c r="HYP49" s="112"/>
      <c r="HYQ49" s="112"/>
      <c r="HYR49" s="112"/>
      <c r="HYS49" s="112"/>
      <c r="HYT49" s="112"/>
      <c r="HYU49" s="112"/>
      <c r="HYV49" s="112"/>
      <c r="HYW49" s="112"/>
      <c r="HYX49" s="112"/>
      <c r="HYY49" s="112"/>
      <c r="HYZ49" s="112"/>
      <c r="HZA49" s="112"/>
      <c r="HZB49" s="112"/>
      <c r="HZC49" s="112"/>
      <c r="HZD49" s="112"/>
      <c r="HZE49" s="112"/>
      <c r="HZF49" s="112"/>
      <c r="HZG49" s="112"/>
      <c r="HZH49" s="112"/>
      <c r="HZI49" s="112"/>
      <c r="HZJ49" s="112"/>
      <c r="HZK49" s="112"/>
      <c r="HZL49" s="112"/>
      <c r="HZM49" s="112"/>
      <c r="HZN49" s="112"/>
      <c r="HZO49" s="112"/>
      <c r="HZP49" s="112"/>
      <c r="HZQ49" s="112"/>
      <c r="HZR49" s="112"/>
      <c r="HZS49" s="112"/>
      <c r="HZT49" s="112"/>
      <c r="HZU49" s="112"/>
      <c r="HZV49" s="112"/>
      <c r="HZW49" s="112"/>
      <c r="HZX49" s="112"/>
      <c r="HZY49" s="112"/>
      <c r="HZZ49" s="112"/>
      <c r="IAA49" s="112"/>
      <c r="IAB49" s="112"/>
      <c r="IAC49" s="112"/>
      <c r="IAD49" s="112"/>
      <c r="IAE49" s="112"/>
      <c r="IAF49" s="112"/>
      <c r="IAG49" s="112"/>
      <c r="IAH49" s="112"/>
      <c r="IAI49" s="112"/>
      <c r="IAJ49" s="112"/>
      <c r="IAK49" s="112"/>
      <c r="IAL49" s="112"/>
      <c r="IAM49" s="112"/>
      <c r="IAN49" s="112"/>
      <c r="IAO49" s="112"/>
      <c r="IAP49" s="112"/>
      <c r="IAQ49" s="112"/>
      <c r="IAR49" s="112"/>
      <c r="IAS49" s="112"/>
      <c r="IAT49" s="112"/>
      <c r="IAU49" s="112"/>
      <c r="IAV49" s="112"/>
      <c r="IAW49" s="112"/>
      <c r="IAX49" s="112"/>
      <c r="IAY49" s="112"/>
      <c r="IAZ49" s="112"/>
      <c r="IBA49" s="112"/>
      <c r="IBB49" s="112"/>
      <c r="IBC49" s="112"/>
      <c r="IBD49" s="112"/>
      <c r="IBE49" s="112"/>
      <c r="IBF49" s="112"/>
      <c r="IBG49" s="112"/>
      <c r="IBH49" s="112"/>
      <c r="IBI49" s="112"/>
      <c r="IBJ49" s="112"/>
      <c r="IBK49" s="112"/>
      <c r="IBL49" s="112"/>
      <c r="IBM49" s="112"/>
      <c r="IBN49" s="112"/>
      <c r="IBO49" s="112"/>
      <c r="IBP49" s="112"/>
      <c r="IBQ49" s="112"/>
      <c r="IBR49" s="112"/>
      <c r="IBS49" s="112"/>
      <c r="IBT49" s="112"/>
      <c r="IBU49" s="112"/>
      <c r="IBV49" s="112"/>
      <c r="IBW49" s="112"/>
      <c r="IBX49" s="112"/>
      <c r="IBY49" s="112"/>
      <c r="IBZ49" s="112"/>
      <c r="ICA49" s="112"/>
      <c r="ICB49" s="112"/>
      <c r="ICC49" s="112"/>
      <c r="ICD49" s="112"/>
      <c r="ICE49" s="112"/>
      <c r="ICF49" s="112"/>
      <c r="ICG49" s="112"/>
      <c r="ICH49" s="112"/>
      <c r="ICI49" s="112"/>
      <c r="ICJ49" s="112"/>
      <c r="ICK49" s="112"/>
      <c r="ICL49" s="112"/>
      <c r="ICM49" s="112"/>
      <c r="ICN49" s="112"/>
      <c r="ICO49" s="112"/>
      <c r="ICP49" s="112"/>
      <c r="ICQ49" s="112"/>
      <c r="ICR49" s="112"/>
      <c r="ICS49" s="112"/>
      <c r="ICT49" s="112"/>
      <c r="ICU49" s="112"/>
      <c r="ICV49" s="112"/>
      <c r="ICW49" s="112"/>
      <c r="ICX49" s="112"/>
      <c r="ICY49" s="112"/>
      <c r="ICZ49" s="112"/>
      <c r="IDA49" s="112"/>
      <c r="IDB49" s="112"/>
      <c r="IDC49" s="112"/>
      <c r="IDD49" s="112"/>
      <c r="IDE49" s="112"/>
      <c r="IDF49" s="112"/>
      <c r="IDG49" s="112"/>
      <c r="IDH49" s="112"/>
      <c r="IDI49" s="112"/>
      <c r="IDJ49" s="112"/>
      <c r="IDK49" s="112"/>
      <c r="IDL49" s="112"/>
      <c r="IDM49" s="112"/>
      <c r="IDN49" s="112"/>
      <c r="IDO49" s="112"/>
      <c r="IDP49" s="112"/>
      <c r="IDQ49" s="112"/>
      <c r="IDR49" s="112"/>
      <c r="IDS49" s="112"/>
      <c r="IDT49" s="112"/>
      <c r="IDU49" s="112"/>
      <c r="IDV49" s="112"/>
      <c r="IDW49" s="112"/>
      <c r="IDX49" s="112"/>
      <c r="IDY49" s="112"/>
      <c r="IDZ49" s="112"/>
      <c r="IEA49" s="112"/>
      <c r="IEB49" s="112"/>
      <c r="IEC49" s="112"/>
      <c r="IED49" s="112"/>
      <c r="IEE49" s="112"/>
      <c r="IEF49" s="112"/>
      <c r="IEG49" s="112"/>
      <c r="IEH49" s="112"/>
      <c r="IEI49" s="112"/>
      <c r="IEJ49" s="112"/>
      <c r="IEK49" s="112"/>
      <c r="IEL49" s="112"/>
      <c r="IEM49" s="112"/>
      <c r="IEN49" s="112"/>
      <c r="IEO49" s="112"/>
      <c r="IEP49" s="112"/>
      <c r="IEQ49" s="112"/>
      <c r="IER49" s="112"/>
      <c r="IES49" s="112"/>
      <c r="IET49" s="112"/>
      <c r="IEU49" s="112"/>
      <c r="IEV49" s="112"/>
      <c r="IEW49" s="112"/>
      <c r="IEX49" s="112"/>
      <c r="IEY49" s="112"/>
      <c r="IEZ49" s="112"/>
      <c r="IFA49" s="112"/>
      <c r="IFB49" s="112"/>
      <c r="IFC49" s="112"/>
      <c r="IFD49" s="112"/>
      <c r="IFE49" s="112"/>
      <c r="IFF49" s="112"/>
      <c r="IFG49" s="112"/>
      <c r="IFH49" s="112"/>
      <c r="IFI49" s="112"/>
      <c r="IFJ49" s="112"/>
      <c r="IFK49" s="112"/>
      <c r="IFL49" s="112"/>
      <c r="IFM49" s="112"/>
      <c r="IFN49" s="112"/>
      <c r="IFO49" s="112"/>
      <c r="IFP49" s="112"/>
      <c r="IFQ49" s="112"/>
      <c r="IFR49" s="112"/>
      <c r="IFS49" s="112"/>
      <c r="IFT49" s="112"/>
      <c r="IFU49" s="112"/>
      <c r="IFV49" s="112"/>
      <c r="IFW49" s="112"/>
      <c r="IFX49" s="112"/>
      <c r="IFY49" s="112"/>
      <c r="IFZ49" s="112"/>
      <c r="IGA49" s="112"/>
      <c r="IGB49" s="112"/>
      <c r="IGC49" s="112"/>
      <c r="IGD49" s="112"/>
      <c r="IGE49" s="112"/>
      <c r="IGF49" s="112"/>
      <c r="IGG49" s="112"/>
      <c r="IGH49" s="112"/>
      <c r="IGI49" s="112"/>
      <c r="IGJ49" s="112"/>
      <c r="IGK49" s="112"/>
      <c r="IGL49" s="112"/>
      <c r="IGM49" s="112"/>
      <c r="IGN49" s="112"/>
      <c r="IGO49" s="112"/>
      <c r="IGP49" s="112"/>
      <c r="IGQ49" s="112"/>
      <c r="IGR49" s="112"/>
      <c r="IGS49" s="112"/>
      <c r="IGT49" s="112"/>
      <c r="IGU49" s="112"/>
      <c r="IGV49" s="112"/>
      <c r="IGW49" s="112"/>
      <c r="IGX49" s="112"/>
      <c r="IGY49" s="112"/>
      <c r="IGZ49" s="112"/>
      <c r="IHA49" s="112"/>
      <c r="IHB49" s="112"/>
      <c r="IHC49" s="112"/>
      <c r="IHD49" s="112"/>
      <c r="IHE49" s="112"/>
      <c r="IHF49" s="112"/>
      <c r="IHG49" s="112"/>
      <c r="IHH49" s="112"/>
      <c r="IHI49" s="112"/>
      <c r="IHJ49" s="112"/>
      <c r="IHK49" s="112"/>
      <c r="IHL49" s="112"/>
      <c r="IHM49" s="112"/>
      <c r="IHN49" s="112"/>
      <c r="IHO49" s="112"/>
      <c r="IHP49" s="112"/>
      <c r="IHQ49" s="112"/>
      <c r="IHR49" s="112"/>
      <c r="IHS49" s="112"/>
      <c r="IHT49" s="112"/>
      <c r="IHU49" s="112"/>
      <c r="IHV49" s="112"/>
      <c r="IHW49" s="112"/>
      <c r="IHX49" s="112"/>
      <c r="IHY49" s="112"/>
      <c r="IHZ49" s="112"/>
      <c r="IIA49" s="112"/>
      <c r="IIB49" s="112"/>
      <c r="IIC49" s="112"/>
      <c r="IID49" s="112"/>
      <c r="IIE49" s="112"/>
      <c r="IIF49" s="112"/>
      <c r="IIG49" s="112"/>
      <c r="IIH49" s="112"/>
      <c r="III49" s="112"/>
      <c r="IIJ49" s="112"/>
      <c r="IIK49" s="112"/>
      <c r="IIL49" s="112"/>
      <c r="IIM49" s="112"/>
      <c r="IIN49" s="112"/>
      <c r="IIO49" s="112"/>
      <c r="IIP49" s="112"/>
      <c r="IIQ49" s="112"/>
      <c r="IIR49" s="112"/>
      <c r="IIS49" s="112"/>
      <c r="IIT49" s="112"/>
      <c r="IIU49" s="112"/>
      <c r="IIV49" s="112"/>
      <c r="IIW49" s="112"/>
      <c r="IIX49" s="112"/>
      <c r="IIY49" s="112"/>
      <c r="IIZ49" s="112"/>
      <c r="IJA49" s="112"/>
      <c r="IJB49" s="112"/>
      <c r="IJC49" s="112"/>
      <c r="IJD49" s="112"/>
      <c r="IJE49" s="112"/>
      <c r="IJF49" s="112"/>
      <c r="IJG49" s="112"/>
      <c r="IJH49" s="112"/>
      <c r="IJI49" s="112"/>
      <c r="IJJ49" s="112"/>
      <c r="IJK49" s="112"/>
      <c r="IJL49" s="112"/>
      <c r="IJM49" s="112"/>
      <c r="IJN49" s="112"/>
      <c r="IJO49" s="112"/>
      <c r="IJP49" s="112"/>
      <c r="IJQ49" s="112"/>
      <c r="IJR49" s="112"/>
      <c r="IJS49" s="112"/>
      <c r="IJT49" s="112"/>
      <c r="IJU49" s="112"/>
      <c r="IJV49" s="112"/>
      <c r="IJW49" s="112"/>
      <c r="IJX49" s="112"/>
      <c r="IJY49" s="112"/>
      <c r="IJZ49" s="112"/>
      <c r="IKA49" s="112"/>
      <c r="IKB49" s="112"/>
      <c r="IKC49" s="112"/>
      <c r="IKD49" s="112"/>
      <c r="IKE49" s="112"/>
      <c r="IKF49" s="112"/>
      <c r="IKG49" s="112"/>
      <c r="IKH49" s="112"/>
      <c r="IKI49" s="112"/>
      <c r="IKJ49" s="112"/>
      <c r="IKK49" s="112"/>
      <c r="IKL49" s="112"/>
      <c r="IKM49" s="112"/>
      <c r="IKN49" s="112"/>
      <c r="IKO49" s="112"/>
      <c r="IKP49" s="112"/>
      <c r="IKQ49" s="112"/>
      <c r="IKR49" s="112"/>
      <c r="IKS49" s="112"/>
      <c r="IKT49" s="112"/>
      <c r="IKU49" s="112"/>
      <c r="IKV49" s="112"/>
      <c r="IKW49" s="112"/>
      <c r="IKX49" s="112"/>
      <c r="IKY49" s="112"/>
      <c r="IKZ49" s="112"/>
      <c r="ILA49" s="112"/>
      <c r="ILB49" s="112"/>
      <c r="ILC49" s="112"/>
      <c r="ILD49" s="112"/>
      <c r="ILE49" s="112"/>
      <c r="ILF49" s="112"/>
      <c r="ILG49" s="112"/>
      <c r="ILH49" s="112"/>
      <c r="ILI49" s="112"/>
      <c r="ILJ49" s="112"/>
      <c r="ILK49" s="112"/>
      <c r="ILL49" s="112"/>
      <c r="ILM49" s="112"/>
      <c r="ILN49" s="112"/>
      <c r="ILO49" s="112"/>
      <c r="ILP49" s="112"/>
      <c r="ILQ49" s="112"/>
      <c r="ILR49" s="112"/>
      <c r="ILS49" s="112"/>
      <c r="ILT49" s="112"/>
      <c r="ILU49" s="112"/>
      <c r="ILV49" s="112"/>
      <c r="ILW49" s="112"/>
      <c r="ILX49" s="112"/>
      <c r="ILY49" s="112"/>
      <c r="ILZ49" s="112"/>
      <c r="IMA49" s="112"/>
      <c r="IMB49" s="112"/>
      <c r="IMC49" s="112"/>
      <c r="IMD49" s="112"/>
      <c r="IME49" s="112"/>
      <c r="IMF49" s="112"/>
      <c r="IMG49" s="112"/>
      <c r="IMH49" s="112"/>
      <c r="IMI49" s="112"/>
      <c r="IMJ49" s="112"/>
      <c r="IMK49" s="112"/>
      <c r="IML49" s="112"/>
      <c r="IMM49" s="112"/>
      <c r="IMN49" s="112"/>
      <c r="IMO49" s="112"/>
      <c r="IMP49" s="112"/>
      <c r="IMQ49" s="112"/>
      <c r="IMR49" s="112"/>
      <c r="IMS49" s="112"/>
      <c r="IMT49" s="112"/>
      <c r="IMU49" s="112"/>
      <c r="IMV49" s="112"/>
      <c r="IMW49" s="112"/>
      <c r="IMX49" s="112"/>
      <c r="IMY49" s="112"/>
      <c r="IMZ49" s="112"/>
      <c r="INA49" s="112"/>
      <c r="INB49" s="112"/>
      <c r="INC49" s="112"/>
      <c r="IND49" s="112"/>
      <c r="INE49" s="112"/>
      <c r="INF49" s="112"/>
      <c r="ING49" s="112"/>
      <c r="INH49" s="112"/>
      <c r="INI49" s="112"/>
      <c r="INJ49" s="112"/>
      <c r="INK49" s="112"/>
      <c r="INL49" s="112"/>
      <c r="INM49" s="112"/>
      <c r="INN49" s="112"/>
      <c r="INO49" s="112"/>
      <c r="INP49" s="112"/>
      <c r="INQ49" s="112"/>
      <c r="INR49" s="112"/>
      <c r="INS49" s="112"/>
      <c r="INT49" s="112"/>
      <c r="INU49" s="112"/>
      <c r="INV49" s="112"/>
      <c r="INW49" s="112"/>
      <c r="INX49" s="112"/>
      <c r="INY49" s="112"/>
      <c r="INZ49" s="112"/>
      <c r="IOA49" s="112"/>
      <c r="IOB49" s="112"/>
      <c r="IOC49" s="112"/>
      <c r="IOD49" s="112"/>
      <c r="IOE49" s="112"/>
      <c r="IOF49" s="112"/>
      <c r="IOG49" s="112"/>
      <c r="IOH49" s="112"/>
      <c r="IOI49" s="112"/>
      <c r="IOJ49" s="112"/>
      <c r="IOK49" s="112"/>
      <c r="IOL49" s="112"/>
      <c r="IOM49" s="112"/>
      <c r="ION49" s="112"/>
      <c r="IOO49" s="112"/>
      <c r="IOP49" s="112"/>
      <c r="IOQ49" s="112"/>
      <c r="IOR49" s="112"/>
      <c r="IOS49" s="112"/>
      <c r="IOT49" s="112"/>
      <c r="IOU49" s="112"/>
      <c r="IOV49" s="112"/>
      <c r="IOW49" s="112"/>
      <c r="IOX49" s="112"/>
      <c r="IOY49" s="112"/>
      <c r="IOZ49" s="112"/>
      <c r="IPA49" s="112"/>
      <c r="IPB49" s="112"/>
      <c r="IPC49" s="112"/>
      <c r="IPD49" s="112"/>
      <c r="IPE49" s="112"/>
      <c r="IPF49" s="112"/>
      <c r="IPG49" s="112"/>
      <c r="IPH49" s="112"/>
      <c r="IPI49" s="112"/>
      <c r="IPJ49" s="112"/>
      <c r="IPK49" s="112"/>
      <c r="IPL49" s="112"/>
      <c r="IPM49" s="112"/>
      <c r="IPN49" s="112"/>
      <c r="IPO49" s="112"/>
      <c r="IPP49" s="112"/>
      <c r="IPQ49" s="112"/>
      <c r="IPR49" s="112"/>
      <c r="IPS49" s="112"/>
      <c r="IPT49" s="112"/>
      <c r="IPU49" s="112"/>
      <c r="IPV49" s="112"/>
      <c r="IPW49" s="112"/>
      <c r="IPX49" s="112"/>
      <c r="IPY49" s="112"/>
      <c r="IPZ49" s="112"/>
      <c r="IQA49" s="112"/>
      <c r="IQB49" s="112"/>
      <c r="IQC49" s="112"/>
      <c r="IQD49" s="112"/>
      <c r="IQE49" s="112"/>
      <c r="IQF49" s="112"/>
      <c r="IQG49" s="112"/>
      <c r="IQH49" s="112"/>
      <c r="IQI49" s="112"/>
      <c r="IQJ49" s="112"/>
      <c r="IQK49" s="112"/>
      <c r="IQL49" s="112"/>
      <c r="IQM49" s="112"/>
      <c r="IQN49" s="112"/>
      <c r="IQO49" s="112"/>
      <c r="IQP49" s="112"/>
      <c r="IQQ49" s="112"/>
      <c r="IQR49" s="112"/>
      <c r="IQS49" s="112"/>
      <c r="IQT49" s="112"/>
      <c r="IQU49" s="112"/>
      <c r="IQV49" s="112"/>
      <c r="IQW49" s="112"/>
      <c r="IQX49" s="112"/>
      <c r="IQY49" s="112"/>
      <c r="IQZ49" s="112"/>
      <c r="IRA49" s="112"/>
      <c r="IRB49" s="112"/>
      <c r="IRC49" s="112"/>
      <c r="IRD49" s="112"/>
      <c r="IRE49" s="112"/>
      <c r="IRF49" s="112"/>
      <c r="IRG49" s="112"/>
      <c r="IRH49" s="112"/>
      <c r="IRI49" s="112"/>
      <c r="IRJ49" s="112"/>
      <c r="IRK49" s="112"/>
      <c r="IRL49" s="112"/>
      <c r="IRM49" s="112"/>
      <c r="IRN49" s="112"/>
      <c r="IRO49" s="112"/>
      <c r="IRP49" s="112"/>
      <c r="IRQ49" s="112"/>
      <c r="IRR49" s="112"/>
      <c r="IRS49" s="112"/>
      <c r="IRT49" s="112"/>
      <c r="IRU49" s="112"/>
      <c r="IRV49" s="112"/>
      <c r="IRW49" s="112"/>
      <c r="IRX49" s="112"/>
      <c r="IRY49" s="112"/>
      <c r="IRZ49" s="112"/>
      <c r="ISA49" s="112"/>
      <c r="ISB49" s="112"/>
      <c r="ISC49" s="112"/>
      <c r="ISD49" s="112"/>
      <c r="ISE49" s="112"/>
      <c r="ISF49" s="112"/>
      <c r="ISG49" s="112"/>
      <c r="ISH49" s="112"/>
      <c r="ISI49" s="112"/>
      <c r="ISJ49" s="112"/>
      <c r="ISK49" s="112"/>
      <c r="ISL49" s="112"/>
      <c r="ISM49" s="112"/>
      <c r="ISN49" s="112"/>
      <c r="ISO49" s="112"/>
      <c r="ISP49" s="112"/>
      <c r="ISQ49" s="112"/>
      <c r="ISR49" s="112"/>
      <c r="ISS49" s="112"/>
      <c r="IST49" s="112"/>
      <c r="ISU49" s="112"/>
      <c r="ISV49" s="112"/>
      <c r="ISW49" s="112"/>
      <c r="ISX49" s="112"/>
      <c r="ISY49" s="112"/>
      <c r="ISZ49" s="112"/>
      <c r="ITA49" s="112"/>
      <c r="ITB49" s="112"/>
      <c r="ITC49" s="112"/>
      <c r="ITD49" s="112"/>
      <c r="ITE49" s="112"/>
      <c r="ITF49" s="112"/>
      <c r="ITG49" s="112"/>
      <c r="ITH49" s="112"/>
      <c r="ITI49" s="112"/>
      <c r="ITJ49" s="112"/>
      <c r="ITK49" s="112"/>
      <c r="ITL49" s="112"/>
      <c r="ITM49" s="112"/>
      <c r="ITN49" s="112"/>
      <c r="ITO49" s="112"/>
      <c r="ITP49" s="112"/>
      <c r="ITQ49" s="112"/>
      <c r="ITR49" s="112"/>
      <c r="ITS49" s="112"/>
      <c r="ITT49" s="112"/>
      <c r="ITU49" s="112"/>
      <c r="ITV49" s="112"/>
      <c r="ITW49" s="112"/>
      <c r="ITX49" s="112"/>
      <c r="ITY49" s="112"/>
      <c r="ITZ49" s="112"/>
      <c r="IUA49" s="112"/>
      <c r="IUB49" s="112"/>
      <c r="IUC49" s="112"/>
      <c r="IUD49" s="112"/>
      <c r="IUE49" s="112"/>
      <c r="IUF49" s="112"/>
      <c r="IUG49" s="112"/>
      <c r="IUH49" s="112"/>
      <c r="IUI49" s="112"/>
      <c r="IUJ49" s="112"/>
      <c r="IUK49" s="112"/>
      <c r="IUL49" s="112"/>
      <c r="IUM49" s="112"/>
      <c r="IUN49" s="112"/>
      <c r="IUO49" s="112"/>
      <c r="IUP49" s="112"/>
      <c r="IUQ49" s="112"/>
      <c r="IUR49" s="112"/>
      <c r="IUS49" s="112"/>
      <c r="IUT49" s="112"/>
      <c r="IUU49" s="112"/>
      <c r="IUV49" s="112"/>
      <c r="IUW49" s="112"/>
      <c r="IUX49" s="112"/>
      <c r="IUY49" s="112"/>
      <c r="IUZ49" s="112"/>
      <c r="IVA49" s="112"/>
      <c r="IVB49" s="112"/>
      <c r="IVC49" s="112"/>
      <c r="IVD49" s="112"/>
      <c r="IVE49" s="112"/>
      <c r="IVF49" s="112"/>
      <c r="IVG49" s="112"/>
      <c r="IVH49" s="112"/>
      <c r="IVI49" s="112"/>
      <c r="IVJ49" s="112"/>
      <c r="IVK49" s="112"/>
      <c r="IVL49" s="112"/>
      <c r="IVM49" s="112"/>
      <c r="IVN49" s="112"/>
      <c r="IVO49" s="112"/>
      <c r="IVP49" s="112"/>
      <c r="IVQ49" s="112"/>
      <c r="IVR49" s="112"/>
      <c r="IVS49" s="112"/>
      <c r="IVT49" s="112"/>
      <c r="IVU49" s="112"/>
      <c r="IVV49" s="112"/>
      <c r="IVW49" s="112"/>
      <c r="IVX49" s="112"/>
      <c r="IVY49" s="112"/>
      <c r="IVZ49" s="112"/>
      <c r="IWA49" s="112"/>
      <c r="IWB49" s="112"/>
      <c r="IWC49" s="112"/>
      <c r="IWD49" s="112"/>
      <c r="IWE49" s="112"/>
      <c r="IWF49" s="112"/>
      <c r="IWG49" s="112"/>
      <c r="IWH49" s="112"/>
      <c r="IWI49" s="112"/>
      <c r="IWJ49" s="112"/>
      <c r="IWK49" s="112"/>
      <c r="IWL49" s="112"/>
      <c r="IWM49" s="112"/>
      <c r="IWN49" s="112"/>
      <c r="IWO49" s="112"/>
      <c r="IWP49" s="112"/>
      <c r="IWQ49" s="112"/>
      <c r="IWR49" s="112"/>
      <c r="IWS49" s="112"/>
      <c r="IWT49" s="112"/>
      <c r="IWU49" s="112"/>
      <c r="IWV49" s="112"/>
      <c r="IWW49" s="112"/>
      <c r="IWX49" s="112"/>
      <c r="IWY49" s="112"/>
      <c r="IWZ49" s="112"/>
      <c r="IXA49" s="112"/>
      <c r="IXB49" s="112"/>
      <c r="IXC49" s="112"/>
      <c r="IXD49" s="112"/>
      <c r="IXE49" s="112"/>
      <c r="IXF49" s="112"/>
      <c r="IXG49" s="112"/>
      <c r="IXH49" s="112"/>
      <c r="IXI49" s="112"/>
      <c r="IXJ49" s="112"/>
      <c r="IXK49" s="112"/>
      <c r="IXL49" s="112"/>
      <c r="IXM49" s="112"/>
      <c r="IXN49" s="112"/>
      <c r="IXO49" s="112"/>
      <c r="IXP49" s="112"/>
      <c r="IXQ49" s="112"/>
      <c r="IXR49" s="112"/>
      <c r="IXS49" s="112"/>
      <c r="IXT49" s="112"/>
      <c r="IXU49" s="112"/>
      <c r="IXV49" s="112"/>
      <c r="IXW49" s="112"/>
      <c r="IXX49" s="112"/>
      <c r="IXY49" s="112"/>
      <c r="IXZ49" s="112"/>
      <c r="IYA49" s="112"/>
      <c r="IYB49" s="112"/>
      <c r="IYC49" s="112"/>
      <c r="IYD49" s="112"/>
      <c r="IYE49" s="112"/>
      <c r="IYF49" s="112"/>
      <c r="IYG49" s="112"/>
      <c r="IYH49" s="112"/>
      <c r="IYI49" s="112"/>
      <c r="IYJ49" s="112"/>
      <c r="IYK49" s="112"/>
      <c r="IYL49" s="112"/>
      <c r="IYM49" s="112"/>
      <c r="IYN49" s="112"/>
      <c r="IYO49" s="112"/>
      <c r="IYP49" s="112"/>
      <c r="IYQ49" s="112"/>
      <c r="IYR49" s="112"/>
      <c r="IYS49" s="112"/>
      <c r="IYT49" s="112"/>
      <c r="IYU49" s="112"/>
      <c r="IYV49" s="112"/>
      <c r="IYW49" s="112"/>
      <c r="IYX49" s="112"/>
      <c r="IYY49" s="112"/>
      <c r="IYZ49" s="112"/>
      <c r="IZA49" s="112"/>
      <c r="IZB49" s="112"/>
      <c r="IZC49" s="112"/>
      <c r="IZD49" s="112"/>
      <c r="IZE49" s="112"/>
      <c r="IZF49" s="112"/>
      <c r="IZG49" s="112"/>
      <c r="IZH49" s="112"/>
      <c r="IZI49" s="112"/>
      <c r="IZJ49" s="112"/>
      <c r="IZK49" s="112"/>
      <c r="IZL49" s="112"/>
      <c r="IZM49" s="112"/>
      <c r="IZN49" s="112"/>
      <c r="IZO49" s="112"/>
      <c r="IZP49" s="112"/>
      <c r="IZQ49" s="112"/>
      <c r="IZR49" s="112"/>
      <c r="IZS49" s="112"/>
      <c r="IZT49" s="112"/>
      <c r="IZU49" s="112"/>
      <c r="IZV49" s="112"/>
      <c r="IZW49" s="112"/>
      <c r="IZX49" s="112"/>
      <c r="IZY49" s="112"/>
      <c r="IZZ49" s="112"/>
      <c r="JAA49" s="112"/>
      <c r="JAB49" s="112"/>
      <c r="JAC49" s="112"/>
      <c r="JAD49" s="112"/>
      <c r="JAE49" s="112"/>
      <c r="JAF49" s="112"/>
      <c r="JAG49" s="112"/>
      <c r="JAH49" s="112"/>
      <c r="JAI49" s="112"/>
      <c r="JAJ49" s="112"/>
      <c r="JAK49" s="112"/>
      <c r="JAL49" s="112"/>
      <c r="JAM49" s="112"/>
      <c r="JAN49" s="112"/>
      <c r="JAO49" s="112"/>
      <c r="JAP49" s="112"/>
      <c r="JAQ49" s="112"/>
      <c r="JAR49" s="112"/>
      <c r="JAS49" s="112"/>
      <c r="JAT49" s="112"/>
      <c r="JAU49" s="112"/>
      <c r="JAV49" s="112"/>
      <c r="JAW49" s="112"/>
      <c r="JAX49" s="112"/>
      <c r="JAY49" s="112"/>
      <c r="JAZ49" s="112"/>
      <c r="JBA49" s="112"/>
      <c r="JBB49" s="112"/>
      <c r="JBC49" s="112"/>
      <c r="JBD49" s="112"/>
      <c r="JBE49" s="112"/>
      <c r="JBF49" s="112"/>
      <c r="JBG49" s="112"/>
      <c r="JBH49" s="112"/>
      <c r="JBI49" s="112"/>
      <c r="JBJ49" s="112"/>
      <c r="JBK49" s="112"/>
      <c r="JBL49" s="112"/>
      <c r="JBM49" s="112"/>
      <c r="JBN49" s="112"/>
      <c r="JBO49" s="112"/>
      <c r="JBP49" s="112"/>
      <c r="JBQ49" s="112"/>
      <c r="JBR49" s="112"/>
      <c r="JBS49" s="112"/>
      <c r="JBT49" s="112"/>
      <c r="JBU49" s="112"/>
      <c r="JBV49" s="112"/>
      <c r="JBW49" s="112"/>
      <c r="JBX49" s="112"/>
      <c r="JBY49" s="112"/>
      <c r="JBZ49" s="112"/>
      <c r="JCA49" s="112"/>
      <c r="JCB49" s="112"/>
      <c r="JCC49" s="112"/>
      <c r="JCD49" s="112"/>
      <c r="JCE49" s="112"/>
      <c r="JCF49" s="112"/>
      <c r="JCG49" s="112"/>
      <c r="JCH49" s="112"/>
      <c r="JCI49" s="112"/>
      <c r="JCJ49" s="112"/>
      <c r="JCK49" s="112"/>
      <c r="JCL49" s="112"/>
      <c r="JCM49" s="112"/>
      <c r="JCN49" s="112"/>
      <c r="JCO49" s="112"/>
      <c r="JCP49" s="112"/>
      <c r="JCQ49" s="112"/>
      <c r="JCR49" s="112"/>
      <c r="JCS49" s="112"/>
      <c r="JCT49" s="112"/>
      <c r="JCU49" s="112"/>
      <c r="JCV49" s="112"/>
      <c r="JCW49" s="112"/>
      <c r="JCX49" s="112"/>
      <c r="JCY49" s="112"/>
      <c r="JCZ49" s="112"/>
      <c r="JDA49" s="112"/>
      <c r="JDB49" s="112"/>
      <c r="JDC49" s="112"/>
      <c r="JDD49" s="112"/>
      <c r="JDE49" s="112"/>
      <c r="JDF49" s="112"/>
      <c r="JDG49" s="112"/>
      <c r="JDH49" s="112"/>
      <c r="JDI49" s="112"/>
      <c r="JDJ49" s="112"/>
      <c r="JDK49" s="112"/>
      <c r="JDL49" s="112"/>
      <c r="JDM49" s="112"/>
      <c r="JDN49" s="112"/>
      <c r="JDO49" s="112"/>
      <c r="JDP49" s="112"/>
      <c r="JDQ49" s="112"/>
      <c r="JDR49" s="112"/>
      <c r="JDS49" s="112"/>
      <c r="JDT49" s="112"/>
      <c r="JDU49" s="112"/>
      <c r="JDV49" s="112"/>
      <c r="JDW49" s="112"/>
      <c r="JDX49" s="112"/>
      <c r="JDY49" s="112"/>
      <c r="JDZ49" s="112"/>
      <c r="JEA49" s="112"/>
      <c r="JEB49" s="112"/>
      <c r="JEC49" s="112"/>
      <c r="JED49" s="112"/>
      <c r="JEE49" s="112"/>
      <c r="JEF49" s="112"/>
      <c r="JEG49" s="112"/>
      <c r="JEH49" s="112"/>
      <c r="JEI49" s="112"/>
      <c r="JEJ49" s="112"/>
      <c r="JEK49" s="112"/>
      <c r="JEL49" s="112"/>
      <c r="JEM49" s="112"/>
      <c r="JEN49" s="112"/>
      <c r="JEO49" s="112"/>
      <c r="JEP49" s="112"/>
      <c r="JEQ49" s="112"/>
      <c r="JER49" s="112"/>
      <c r="JES49" s="112"/>
      <c r="JET49" s="112"/>
      <c r="JEU49" s="112"/>
      <c r="JEV49" s="112"/>
      <c r="JEW49" s="112"/>
      <c r="JEX49" s="112"/>
      <c r="JEY49" s="112"/>
      <c r="JEZ49" s="112"/>
      <c r="JFA49" s="112"/>
      <c r="JFB49" s="112"/>
      <c r="JFC49" s="112"/>
      <c r="JFD49" s="112"/>
      <c r="JFE49" s="112"/>
      <c r="JFF49" s="112"/>
      <c r="JFG49" s="112"/>
      <c r="JFH49" s="112"/>
      <c r="JFI49" s="112"/>
      <c r="JFJ49" s="112"/>
      <c r="JFK49" s="112"/>
      <c r="JFL49" s="112"/>
      <c r="JFM49" s="112"/>
      <c r="JFN49" s="112"/>
      <c r="JFO49" s="112"/>
      <c r="JFP49" s="112"/>
      <c r="JFQ49" s="112"/>
      <c r="JFR49" s="112"/>
      <c r="JFS49" s="112"/>
      <c r="JFT49" s="112"/>
      <c r="JFU49" s="112"/>
      <c r="JFV49" s="112"/>
      <c r="JFW49" s="112"/>
      <c r="JFX49" s="112"/>
      <c r="JFY49" s="112"/>
      <c r="JFZ49" s="112"/>
      <c r="JGA49" s="112"/>
      <c r="JGB49" s="112"/>
      <c r="JGC49" s="112"/>
      <c r="JGD49" s="112"/>
      <c r="JGE49" s="112"/>
      <c r="JGF49" s="112"/>
      <c r="JGG49" s="112"/>
      <c r="JGH49" s="112"/>
      <c r="JGI49" s="112"/>
      <c r="JGJ49" s="112"/>
      <c r="JGK49" s="112"/>
      <c r="JGL49" s="112"/>
      <c r="JGM49" s="112"/>
      <c r="JGN49" s="112"/>
      <c r="JGO49" s="112"/>
      <c r="JGP49" s="112"/>
      <c r="JGQ49" s="112"/>
      <c r="JGR49" s="112"/>
      <c r="JGS49" s="112"/>
      <c r="JGT49" s="112"/>
      <c r="JGU49" s="112"/>
      <c r="JGV49" s="112"/>
      <c r="JGW49" s="112"/>
      <c r="JGX49" s="112"/>
      <c r="JGY49" s="112"/>
      <c r="JGZ49" s="112"/>
      <c r="JHA49" s="112"/>
      <c r="JHB49" s="112"/>
      <c r="JHC49" s="112"/>
      <c r="JHD49" s="112"/>
      <c r="JHE49" s="112"/>
      <c r="JHF49" s="112"/>
      <c r="JHG49" s="112"/>
      <c r="JHH49" s="112"/>
      <c r="JHI49" s="112"/>
      <c r="JHJ49" s="112"/>
      <c r="JHK49" s="112"/>
      <c r="JHL49" s="112"/>
      <c r="JHM49" s="112"/>
      <c r="JHN49" s="112"/>
      <c r="JHO49" s="112"/>
      <c r="JHP49" s="112"/>
      <c r="JHQ49" s="112"/>
      <c r="JHR49" s="112"/>
      <c r="JHS49" s="112"/>
      <c r="JHT49" s="112"/>
      <c r="JHU49" s="112"/>
      <c r="JHV49" s="112"/>
      <c r="JHW49" s="112"/>
      <c r="JHX49" s="112"/>
      <c r="JHY49" s="112"/>
      <c r="JHZ49" s="112"/>
      <c r="JIA49" s="112"/>
      <c r="JIB49" s="112"/>
      <c r="JIC49" s="112"/>
      <c r="JID49" s="112"/>
      <c r="JIE49" s="112"/>
      <c r="JIF49" s="112"/>
      <c r="JIG49" s="112"/>
      <c r="JIH49" s="112"/>
      <c r="JII49" s="112"/>
      <c r="JIJ49" s="112"/>
      <c r="JIK49" s="112"/>
      <c r="JIL49" s="112"/>
      <c r="JIM49" s="112"/>
      <c r="JIN49" s="112"/>
      <c r="JIO49" s="112"/>
      <c r="JIP49" s="112"/>
      <c r="JIQ49" s="112"/>
      <c r="JIR49" s="112"/>
      <c r="JIS49" s="112"/>
      <c r="JIT49" s="112"/>
      <c r="JIU49" s="112"/>
      <c r="JIV49" s="112"/>
      <c r="JIW49" s="112"/>
      <c r="JIX49" s="112"/>
      <c r="JIY49" s="112"/>
      <c r="JIZ49" s="112"/>
      <c r="JJA49" s="112"/>
      <c r="JJB49" s="112"/>
      <c r="JJC49" s="112"/>
      <c r="JJD49" s="112"/>
      <c r="JJE49" s="112"/>
      <c r="JJF49" s="112"/>
      <c r="JJG49" s="112"/>
      <c r="JJH49" s="112"/>
      <c r="JJI49" s="112"/>
      <c r="JJJ49" s="112"/>
      <c r="JJK49" s="112"/>
      <c r="JJL49" s="112"/>
      <c r="JJM49" s="112"/>
      <c r="JJN49" s="112"/>
      <c r="JJO49" s="112"/>
      <c r="JJP49" s="112"/>
      <c r="JJQ49" s="112"/>
      <c r="JJR49" s="112"/>
      <c r="JJS49" s="112"/>
      <c r="JJT49" s="112"/>
      <c r="JJU49" s="112"/>
      <c r="JJV49" s="112"/>
      <c r="JJW49" s="112"/>
      <c r="JJX49" s="112"/>
      <c r="JJY49" s="112"/>
      <c r="JJZ49" s="112"/>
      <c r="JKA49" s="112"/>
      <c r="JKB49" s="112"/>
      <c r="JKC49" s="112"/>
      <c r="JKD49" s="112"/>
      <c r="JKE49" s="112"/>
      <c r="JKF49" s="112"/>
      <c r="JKG49" s="112"/>
      <c r="JKH49" s="112"/>
      <c r="JKI49" s="112"/>
      <c r="JKJ49" s="112"/>
      <c r="JKK49" s="112"/>
      <c r="JKL49" s="112"/>
      <c r="JKM49" s="112"/>
      <c r="JKN49" s="112"/>
      <c r="JKO49" s="112"/>
      <c r="JKP49" s="112"/>
      <c r="JKQ49" s="112"/>
      <c r="JKR49" s="112"/>
      <c r="JKS49" s="112"/>
      <c r="JKT49" s="112"/>
      <c r="JKU49" s="112"/>
      <c r="JKV49" s="112"/>
      <c r="JKW49" s="112"/>
      <c r="JKX49" s="112"/>
      <c r="JKY49" s="112"/>
      <c r="JKZ49" s="112"/>
      <c r="JLA49" s="112"/>
      <c r="JLB49" s="112"/>
      <c r="JLC49" s="112"/>
      <c r="JLD49" s="112"/>
      <c r="JLE49" s="112"/>
      <c r="JLF49" s="112"/>
      <c r="JLG49" s="112"/>
      <c r="JLH49" s="112"/>
      <c r="JLI49" s="112"/>
      <c r="JLJ49" s="112"/>
      <c r="JLK49" s="112"/>
      <c r="JLL49" s="112"/>
      <c r="JLM49" s="112"/>
      <c r="JLN49" s="112"/>
      <c r="JLO49" s="112"/>
      <c r="JLP49" s="112"/>
      <c r="JLQ49" s="112"/>
      <c r="JLR49" s="112"/>
      <c r="JLS49" s="112"/>
      <c r="JLT49" s="112"/>
      <c r="JLU49" s="112"/>
      <c r="JLV49" s="112"/>
      <c r="JLW49" s="112"/>
      <c r="JLX49" s="112"/>
      <c r="JLY49" s="112"/>
      <c r="JLZ49" s="112"/>
      <c r="JMA49" s="112"/>
      <c r="JMB49" s="112"/>
      <c r="JMC49" s="112"/>
      <c r="JMD49" s="112"/>
      <c r="JME49" s="112"/>
      <c r="JMF49" s="112"/>
      <c r="JMG49" s="112"/>
      <c r="JMH49" s="112"/>
      <c r="JMI49" s="112"/>
      <c r="JMJ49" s="112"/>
      <c r="JMK49" s="112"/>
      <c r="JML49" s="112"/>
      <c r="JMM49" s="112"/>
      <c r="JMN49" s="112"/>
      <c r="JMO49" s="112"/>
      <c r="JMP49" s="112"/>
      <c r="JMQ49" s="112"/>
      <c r="JMR49" s="112"/>
      <c r="JMS49" s="112"/>
      <c r="JMT49" s="112"/>
      <c r="JMU49" s="112"/>
      <c r="JMV49" s="112"/>
      <c r="JMW49" s="112"/>
      <c r="JMX49" s="112"/>
      <c r="JMY49" s="112"/>
      <c r="JMZ49" s="112"/>
      <c r="JNA49" s="112"/>
      <c r="JNB49" s="112"/>
      <c r="JNC49" s="112"/>
      <c r="JND49" s="112"/>
      <c r="JNE49" s="112"/>
      <c r="JNF49" s="112"/>
      <c r="JNG49" s="112"/>
      <c r="JNH49" s="112"/>
      <c r="JNI49" s="112"/>
      <c r="JNJ49" s="112"/>
      <c r="JNK49" s="112"/>
      <c r="JNL49" s="112"/>
      <c r="JNM49" s="112"/>
      <c r="JNN49" s="112"/>
      <c r="JNO49" s="112"/>
      <c r="JNP49" s="112"/>
      <c r="JNQ49" s="112"/>
      <c r="JNR49" s="112"/>
      <c r="JNS49" s="112"/>
      <c r="JNT49" s="112"/>
      <c r="JNU49" s="112"/>
      <c r="JNV49" s="112"/>
      <c r="JNW49" s="112"/>
      <c r="JNX49" s="112"/>
      <c r="JNY49" s="112"/>
      <c r="JNZ49" s="112"/>
      <c r="JOA49" s="112"/>
      <c r="JOB49" s="112"/>
      <c r="JOC49" s="112"/>
      <c r="JOD49" s="112"/>
      <c r="JOE49" s="112"/>
      <c r="JOF49" s="112"/>
      <c r="JOG49" s="112"/>
      <c r="JOH49" s="112"/>
      <c r="JOI49" s="112"/>
      <c r="JOJ49" s="112"/>
      <c r="JOK49" s="112"/>
      <c r="JOL49" s="112"/>
      <c r="JOM49" s="112"/>
      <c r="JON49" s="112"/>
      <c r="JOO49" s="112"/>
      <c r="JOP49" s="112"/>
      <c r="JOQ49" s="112"/>
      <c r="JOR49" s="112"/>
      <c r="JOS49" s="112"/>
      <c r="JOT49" s="112"/>
      <c r="JOU49" s="112"/>
      <c r="JOV49" s="112"/>
      <c r="JOW49" s="112"/>
      <c r="JOX49" s="112"/>
      <c r="JOY49" s="112"/>
      <c r="JOZ49" s="112"/>
      <c r="JPA49" s="112"/>
      <c r="JPB49" s="112"/>
      <c r="JPC49" s="112"/>
      <c r="JPD49" s="112"/>
      <c r="JPE49" s="112"/>
      <c r="JPF49" s="112"/>
      <c r="JPG49" s="112"/>
      <c r="JPH49" s="112"/>
      <c r="JPI49" s="112"/>
      <c r="JPJ49" s="112"/>
      <c r="JPK49" s="112"/>
      <c r="JPL49" s="112"/>
      <c r="JPM49" s="112"/>
      <c r="JPN49" s="112"/>
      <c r="JPO49" s="112"/>
      <c r="JPP49" s="112"/>
      <c r="JPQ49" s="112"/>
      <c r="JPR49" s="112"/>
      <c r="JPS49" s="112"/>
      <c r="JPT49" s="112"/>
      <c r="JPU49" s="112"/>
      <c r="JPV49" s="112"/>
      <c r="JPW49" s="112"/>
      <c r="JPX49" s="112"/>
      <c r="JPY49" s="112"/>
      <c r="JPZ49" s="112"/>
      <c r="JQA49" s="112"/>
      <c r="JQB49" s="112"/>
      <c r="JQC49" s="112"/>
      <c r="JQD49" s="112"/>
      <c r="JQE49" s="112"/>
      <c r="JQF49" s="112"/>
      <c r="JQG49" s="112"/>
      <c r="JQH49" s="112"/>
      <c r="JQI49" s="112"/>
      <c r="JQJ49" s="112"/>
      <c r="JQK49" s="112"/>
      <c r="JQL49" s="112"/>
      <c r="JQM49" s="112"/>
      <c r="JQN49" s="112"/>
      <c r="JQO49" s="112"/>
      <c r="JQP49" s="112"/>
      <c r="JQQ49" s="112"/>
      <c r="JQR49" s="112"/>
      <c r="JQS49" s="112"/>
      <c r="JQT49" s="112"/>
      <c r="JQU49" s="112"/>
      <c r="JQV49" s="112"/>
      <c r="JQW49" s="112"/>
      <c r="JQX49" s="112"/>
      <c r="JQY49" s="112"/>
      <c r="JQZ49" s="112"/>
      <c r="JRA49" s="112"/>
      <c r="JRB49" s="112"/>
      <c r="JRC49" s="112"/>
      <c r="JRD49" s="112"/>
      <c r="JRE49" s="112"/>
      <c r="JRF49" s="112"/>
      <c r="JRG49" s="112"/>
      <c r="JRH49" s="112"/>
      <c r="JRI49" s="112"/>
      <c r="JRJ49" s="112"/>
      <c r="JRK49" s="112"/>
      <c r="JRL49" s="112"/>
      <c r="JRM49" s="112"/>
      <c r="JRN49" s="112"/>
      <c r="JRO49" s="112"/>
      <c r="JRP49" s="112"/>
      <c r="JRQ49" s="112"/>
      <c r="JRR49" s="112"/>
      <c r="JRS49" s="112"/>
      <c r="JRT49" s="112"/>
      <c r="JRU49" s="112"/>
      <c r="JRV49" s="112"/>
      <c r="JRW49" s="112"/>
      <c r="JRX49" s="112"/>
      <c r="JRY49" s="112"/>
      <c r="JRZ49" s="112"/>
      <c r="JSA49" s="112"/>
      <c r="JSB49" s="112"/>
      <c r="JSC49" s="112"/>
      <c r="JSD49" s="112"/>
      <c r="JSE49" s="112"/>
      <c r="JSF49" s="112"/>
      <c r="JSG49" s="112"/>
      <c r="JSH49" s="112"/>
      <c r="JSI49" s="112"/>
      <c r="JSJ49" s="112"/>
      <c r="JSK49" s="112"/>
      <c r="JSL49" s="112"/>
      <c r="JSM49" s="112"/>
      <c r="JSN49" s="112"/>
      <c r="JSO49" s="112"/>
      <c r="JSP49" s="112"/>
      <c r="JSQ49" s="112"/>
      <c r="JSR49" s="112"/>
      <c r="JSS49" s="112"/>
      <c r="JST49" s="112"/>
      <c r="JSU49" s="112"/>
      <c r="JSV49" s="112"/>
      <c r="JSW49" s="112"/>
      <c r="JSX49" s="112"/>
      <c r="JSY49" s="112"/>
      <c r="JSZ49" s="112"/>
      <c r="JTA49" s="112"/>
      <c r="JTB49" s="112"/>
      <c r="JTC49" s="112"/>
      <c r="JTD49" s="112"/>
      <c r="JTE49" s="112"/>
      <c r="JTF49" s="112"/>
      <c r="JTG49" s="112"/>
      <c r="JTH49" s="112"/>
      <c r="JTI49" s="112"/>
      <c r="JTJ49" s="112"/>
      <c r="JTK49" s="112"/>
      <c r="JTL49" s="112"/>
      <c r="JTM49" s="112"/>
      <c r="JTN49" s="112"/>
      <c r="JTO49" s="112"/>
      <c r="JTP49" s="112"/>
      <c r="JTQ49" s="112"/>
      <c r="JTR49" s="112"/>
      <c r="JTS49" s="112"/>
      <c r="JTT49" s="112"/>
      <c r="JTU49" s="112"/>
      <c r="JTV49" s="112"/>
      <c r="JTW49" s="112"/>
      <c r="JTX49" s="112"/>
      <c r="JTY49" s="112"/>
      <c r="JTZ49" s="112"/>
      <c r="JUA49" s="112"/>
      <c r="JUB49" s="112"/>
      <c r="JUC49" s="112"/>
      <c r="JUD49" s="112"/>
      <c r="JUE49" s="112"/>
      <c r="JUF49" s="112"/>
      <c r="JUG49" s="112"/>
      <c r="JUH49" s="112"/>
      <c r="JUI49" s="112"/>
      <c r="JUJ49" s="112"/>
      <c r="JUK49" s="112"/>
      <c r="JUL49" s="112"/>
      <c r="JUM49" s="112"/>
      <c r="JUN49" s="112"/>
      <c r="JUO49" s="112"/>
      <c r="JUP49" s="112"/>
      <c r="JUQ49" s="112"/>
      <c r="JUR49" s="112"/>
      <c r="JUS49" s="112"/>
      <c r="JUT49" s="112"/>
      <c r="JUU49" s="112"/>
      <c r="JUV49" s="112"/>
      <c r="JUW49" s="112"/>
      <c r="JUX49" s="112"/>
      <c r="JUY49" s="112"/>
      <c r="JUZ49" s="112"/>
      <c r="JVA49" s="112"/>
      <c r="JVB49" s="112"/>
      <c r="JVC49" s="112"/>
      <c r="JVD49" s="112"/>
      <c r="JVE49" s="112"/>
      <c r="JVF49" s="112"/>
      <c r="JVG49" s="112"/>
      <c r="JVH49" s="112"/>
      <c r="JVI49" s="112"/>
      <c r="JVJ49" s="112"/>
      <c r="JVK49" s="112"/>
      <c r="JVL49" s="112"/>
      <c r="JVM49" s="112"/>
      <c r="JVN49" s="112"/>
      <c r="JVO49" s="112"/>
      <c r="JVP49" s="112"/>
      <c r="JVQ49" s="112"/>
      <c r="JVR49" s="112"/>
      <c r="JVS49" s="112"/>
      <c r="JVT49" s="112"/>
      <c r="JVU49" s="112"/>
      <c r="JVV49" s="112"/>
      <c r="JVW49" s="112"/>
      <c r="JVX49" s="112"/>
      <c r="JVY49" s="112"/>
      <c r="JVZ49" s="112"/>
      <c r="JWA49" s="112"/>
      <c r="JWB49" s="112"/>
      <c r="JWC49" s="112"/>
      <c r="JWD49" s="112"/>
      <c r="JWE49" s="112"/>
      <c r="JWF49" s="112"/>
      <c r="JWG49" s="112"/>
      <c r="JWH49" s="112"/>
      <c r="JWI49" s="112"/>
      <c r="JWJ49" s="112"/>
      <c r="JWK49" s="112"/>
      <c r="JWL49" s="112"/>
      <c r="JWM49" s="112"/>
      <c r="JWN49" s="112"/>
      <c r="JWO49" s="112"/>
      <c r="JWP49" s="112"/>
      <c r="JWQ49" s="112"/>
      <c r="JWR49" s="112"/>
      <c r="JWS49" s="112"/>
      <c r="JWT49" s="112"/>
      <c r="JWU49" s="112"/>
      <c r="JWV49" s="112"/>
      <c r="JWW49" s="112"/>
      <c r="JWX49" s="112"/>
      <c r="JWY49" s="112"/>
      <c r="JWZ49" s="112"/>
      <c r="JXA49" s="112"/>
      <c r="JXB49" s="112"/>
      <c r="JXC49" s="112"/>
      <c r="JXD49" s="112"/>
      <c r="JXE49" s="112"/>
      <c r="JXF49" s="112"/>
      <c r="JXG49" s="112"/>
      <c r="JXH49" s="112"/>
      <c r="JXI49" s="112"/>
      <c r="JXJ49" s="112"/>
      <c r="JXK49" s="112"/>
      <c r="JXL49" s="112"/>
      <c r="JXM49" s="112"/>
      <c r="JXN49" s="112"/>
      <c r="JXO49" s="112"/>
      <c r="JXP49" s="112"/>
      <c r="JXQ49" s="112"/>
      <c r="JXR49" s="112"/>
      <c r="JXS49" s="112"/>
      <c r="JXT49" s="112"/>
      <c r="JXU49" s="112"/>
      <c r="JXV49" s="112"/>
      <c r="JXW49" s="112"/>
      <c r="JXX49" s="112"/>
      <c r="JXY49" s="112"/>
      <c r="JXZ49" s="112"/>
      <c r="JYA49" s="112"/>
      <c r="JYB49" s="112"/>
      <c r="JYC49" s="112"/>
      <c r="JYD49" s="112"/>
      <c r="JYE49" s="112"/>
      <c r="JYF49" s="112"/>
      <c r="JYG49" s="112"/>
      <c r="JYH49" s="112"/>
      <c r="JYI49" s="112"/>
      <c r="JYJ49" s="112"/>
      <c r="JYK49" s="112"/>
      <c r="JYL49" s="112"/>
      <c r="JYM49" s="112"/>
      <c r="JYN49" s="112"/>
      <c r="JYO49" s="112"/>
      <c r="JYP49" s="112"/>
      <c r="JYQ49" s="112"/>
      <c r="JYR49" s="112"/>
      <c r="JYS49" s="112"/>
      <c r="JYT49" s="112"/>
      <c r="JYU49" s="112"/>
      <c r="JYV49" s="112"/>
      <c r="JYW49" s="112"/>
      <c r="JYX49" s="112"/>
      <c r="JYY49" s="112"/>
      <c r="JYZ49" s="112"/>
      <c r="JZA49" s="112"/>
      <c r="JZB49" s="112"/>
      <c r="JZC49" s="112"/>
      <c r="JZD49" s="112"/>
      <c r="JZE49" s="112"/>
      <c r="JZF49" s="112"/>
      <c r="JZG49" s="112"/>
      <c r="JZH49" s="112"/>
      <c r="JZI49" s="112"/>
      <c r="JZJ49" s="112"/>
      <c r="JZK49" s="112"/>
      <c r="JZL49" s="112"/>
      <c r="JZM49" s="112"/>
      <c r="JZN49" s="112"/>
      <c r="JZO49" s="112"/>
      <c r="JZP49" s="112"/>
      <c r="JZQ49" s="112"/>
      <c r="JZR49" s="112"/>
      <c r="JZS49" s="112"/>
      <c r="JZT49" s="112"/>
      <c r="JZU49" s="112"/>
      <c r="JZV49" s="112"/>
      <c r="JZW49" s="112"/>
      <c r="JZX49" s="112"/>
      <c r="JZY49" s="112"/>
      <c r="JZZ49" s="112"/>
      <c r="KAA49" s="112"/>
      <c r="KAB49" s="112"/>
      <c r="KAC49" s="112"/>
      <c r="KAD49" s="112"/>
      <c r="KAE49" s="112"/>
      <c r="KAF49" s="112"/>
      <c r="KAG49" s="112"/>
      <c r="KAH49" s="112"/>
      <c r="KAI49" s="112"/>
      <c r="KAJ49" s="112"/>
      <c r="KAK49" s="112"/>
      <c r="KAL49" s="112"/>
      <c r="KAM49" s="112"/>
      <c r="KAN49" s="112"/>
      <c r="KAO49" s="112"/>
      <c r="KAP49" s="112"/>
      <c r="KAQ49" s="112"/>
      <c r="KAR49" s="112"/>
      <c r="KAS49" s="112"/>
      <c r="KAT49" s="112"/>
      <c r="KAU49" s="112"/>
      <c r="KAV49" s="112"/>
      <c r="KAW49" s="112"/>
      <c r="KAX49" s="112"/>
      <c r="KAY49" s="112"/>
      <c r="KAZ49" s="112"/>
      <c r="KBA49" s="112"/>
      <c r="KBB49" s="112"/>
      <c r="KBC49" s="112"/>
      <c r="KBD49" s="112"/>
      <c r="KBE49" s="112"/>
      <c r="KBF49" s="112"/>
      <c r="KBG49" s="112"/>
      <c r="KBH49" s="112"/>
      <c r="KBI49" s="112"/>
      <c r="KBJ49" s="112"/>
      <c r="KBK49" s="112"/>
      <c r="KBL49" s="112"/>
      <c r="KBM49" s="112"/>
      <c r="KBN49" s="112"/>
      <c r="KBO49" s="112"/>
      <c r="KBP49" s="112"/>
      <c r="KBQ49" s="112"/>
      <c r="KBR49" s="112"/>
      <c r="KBS49" s="112"/>
      <c r="KBT49" s="112"/>
      <c r="KBU49" s="112"/>
      <c r="KBV49" s="112"/>
      <c r="KBW49" s="112"/>
      <c r="KBX49" s="112"/>
      <c r="KBY49" s="112"/>
      <c r="KBZ49" s="112"/>
      <c r="KCA49" s="112"/>
      <c r="KCB49" s="112"/>
      <c r="KCC49" s="112"/>
      <c r="KCD49" s="112"/>
      <c r="KCE49" s="112"/>
      <c r="KCF49" s="112"/>
      <c r="KCG49" s="112"/>
      <c r="KCH49" s="112"/>
      <c r="KCI49" s="112"/>
      <c r="KCJ49" s="112"/>
      <c r="KCK49" s="112"/>
      <c r="KCL49" s="112"/>
      <c r="KCM49" s="112"/>
      <c r="KCN49" s="112"/>
      <c r="KCO49" s="112"/>
      <c r="KCP49" s="112"/>
      <c r="KCQ49" s="112"/>
      <c r="KCR49" s="112"/>
      <c r="KCS49" s="112"/>
      <c r="KCT49" s="112"/>
      <c r="KCU49" s="112"/>
      <c r="KCV49" s="112"/>
      <c r="KCW49" s="112"/>
      <c r="KCX49" s="112"/>
      <c r="KCY49" s="112"/>
      <c r="KCZ49" s="112"/>
      <c r="KDA49" s="112"/>
      <c r="KDB49" s="112"/>
      <c r="KDC49" s="112"/>
      <c r="KDD49" s="112"/>
      <c r="KDE49" s="112"/>
      <c r="KDF49" s="112"/>
      <c r="KDG49" s="112"/>
      <c r="KDH49" s="112"/>
      <c r="KDI49" s="112"/>
      <c r="KDJ49" s="112"/>
      <c r="KDK49" s="112"/>
      <c r="KDL49" s="112"/>
      <c r="KDM49" s="112"/>
      <c r="KDN49" s="112"/>
      <c r="KDO49" s="112"/>
      <c r="KDP49" s="112"/>
      <c r="KDQ49" s="112"/>
      <c r="KDR49" s="112"/>
      <c r="KDS49" s="112"/>
      <c r="KDT49" s="112"/>
      <c r="KDU49" s="112"/>
      <c r="KDV49" s="112"/>
      <c r="KDW49" s="112"/>
      <c r="KDX49" s="112"/>
      <c r="KDY49" s="112"/>
      <c r="KDZ49" s="112"/>
      <c r="KEA49" s="112"/>
      <c r="KEB49" s="112"/>
      <c r="KEC49" s="112"/>
      <c r="KED49" s="112"/>
      <c r="KEE49" s="112"/>
      <c r="KEF49" s="112"/>
      <c r="KEG49" s="112"/>
      <c r="KEH49" s="112"/>
      <c r="KEI49" s="112"/>
      <c r="KEJ49" s="112"/>
      <c r="KEK49" s="112"/>
      <c r="KEL49" s="112"/>
      <c r="KEM49" s="112"/>
      <c r="KEN49" s="112"/>
      <c r="KEO49" s="112"/>
      <c r="KEP49" s="112"/>
      <c r="KEQ49" s="112"/>
      <c r="KER49" s="112"/>
      <c r="KES49" s="112"/>
      <c r="KET49" s="112"/>
      <c r="KEU49" s="112"/>
      <c r="KEV49" s="112"/>
      <c r="KEW49" s="112"/>
      <c r="KEX49" s="112"/>
      <c r="KEY49" s="112"/>
      <c r="KEZ49" s="112"/>
      <c r="KFA49" s="112"/>
      <c r="KFB49" s="112"/>
      <c r="KFC49" s="112"/>
      <c r="KFD49" s="112"/>
      <c r="KFE49" s="112"/>
      <c r="KFF49" s="112"/>
      <c r="KFG49" s="112"/>
      <c r="KFH49" s="112"/>
      <c r="KFI49" s="112"/>
      <c r="KFJ49" s="112"/>
      <c r="KFK49" s="112"/>
      <c r="KFL49" s="112"/>
      <c r="KFM49" s="112"/>
      <c r="KFN49" s="112"/>
      <c r="KFO49" s="112"/>
      <c r="KFP49" s="112"/>
      <c r="KFQ49" s="112"/>
      <c r="KFR49" s="112"/>
      <c r="KFS49" s="112"/>
      <c r="KFT49" s="112"/>
      <c r="KFU49" s="112"/>
      <c r="KFV49" s="112"/>
      <c r="KFW49" s="112"/>
      <c r="KFX49" s="112"/>
      <c r="KFY49" s="112"/>
      <c r="KFZ49" s="112"/>
      <c r="KGA49" s="112"/>
      <c r="KGB49" s="112"/>
      <c r="KGC49" s="112"/>
      <c r="KGD49" s="112"/>
      <c r="KGE49" s="112"/>
      <c r="KGF49" s="112"/>
      <c r="KGG49" s="112"/>
      <c r="KGH49" s="112"/>
      <c r="KGI49" s="112"/>
      <c r="KGJ49" s="112"/>
      <c r="KGK49" s="112"/>
      <c r="KGL49" s="112"/>
      <c r="KGM49" s="112"/>
      <c r="KGN49" s="112"/>
      <c r="KGO49" s="112"/>
      <c r="KGP49" s="112"/>
      <c r="KGQ49" s="112"/>
      <c r="KGR49" s="112"/>
      <c r="KGS49" s="112"/>
      <c r="KGT49" s="112"/>
      <c r="KGU49" s="112"/>
      <c r="KGV49" s="112"/>
      <c r="KGW49" s="112"/>
      <c r="KGX49" s="112"/>
      <c r="KGY49" s="112"/>
      <c r="KGZ49" s="112"/>
      <c r="KHA49" s="112"/>
      <c r="KHB49" s="112"/>
      <c r="KHC49" s="112"/>
      <c r="KHD49" s="112"/>
      <c r="KHE49" s="112"/>
      <c r="KHF49" s="112"/>
      <c r="KHG49" s="112"/>
      <c r="KHH49" s="112"/>
      <c r="KHI49" s="112"/>
      <c r="KHJ49" s="112"/>
      <c r="KHK49" s="112"/>
      <c r="KHL49" s="112"/>
      <c r="KHM49" s="112"/>
      <c r="KHN49" s="112"/>
      <c r="KHO49" s="112"/>
      <c r="KHP49" s="112"/>
      <c r="KHQ49" s="112"/>
      <c r="KHR49" s="112"/>
      <c r="KHS49" s="112"/>
      <c r="KHT49" s="112"/>
      <c r="KHU49" s="112"/>
      <c r="KHV49" s="112"/>
      <c r="KHW49" s="112"/>
      <c r="KHX49" s="112"/>
      <c r="KHY49" s="112"/>
      <c r="KHZ49" s="112"/>
      <c r="KIA49" s="112"/>
      <c r="KIB49" s="112"/>
      <c r="KIC49" s="112"/>
      <c r="KID49" s="112"/>
      <c r="KIE49" s="112"/>
      <c r="KIF49" s="112"/>
      <c r="KIG49" s="112"/>
      <c r="KIH49" s="112"/>
      <c r="KII49" s="112"/>
      <c r="KIJ49" s="112"/>
      <c r="KIK49" s="112"/>
      <c r="KIL49" s="112"/>
      <c r="KIM49" s="112"/>
      <c r="KIN49" s="112"/>
      <c r="KIO49" s="112"/>
      <c r="KIP49" s="112"/>
      <c r="KIQ49" s="112"/>
      <c r="KIR49" s="112"/>
      <c r="KIS49" s="112"/>
      <c r="KIT49" s="112"/>
      <c r="KIU49" s="112"/>
      <c r="KIV49" s="112"/>
      <c r="KIW49" s="112"/>
      <c r="KIX49" s="112"/>
      <c r="KIY49" s="112"/>
      <c r="KIZ49" s="112"/>
      <c r="KJA49" s="112"/>
      <c r="KJB49" s="112"/>
      <c r="KJC49" s="112"/>
      <c r="KJD49" s="112"/>
      <c r="KJE49" s="112"/>
      <c r="KJF49" s="112"/>
      <c r="KJG49" s="112"/>
      <c r="KJH49" s="112"/>
      <c r="KJI49" s="112"/>
      <c r="KJJ49" s="112"/>
      <c r="KJK49" s="112"/>
      <c r="KJL49" s="112"/>
      <c r="KJM49" s="112"/>
      <c r="KJN49" s="112"/>
      <c r="KJO49" s="112"/>
      <c r="KJP49" s="112"/>
      <c r="KJQ49" s="112"/>
      <c r="KJR49" s="112"/>
      <c r="KJS49" s="112"/>
      <c r="KJT49" s="112"/>
      <c r="KJU49" s="112"/>
      <c r="KJV49" s="112"/>
      <c r="KJW49" s="112"/>
      <c r="KJX49" s="112"/>
      <c r="KJY49" s="112"/>
      <c r="KJZ49" s="112"/>
      <c r="KKA49" s="112"/>
      <c r="KKB49" s="112"/>
      <c r="KKC49" s="112"/>
      <c r="KKD49" s="112"/>
      <c r="KKE49" s="112"/>
      <c r="KKF49" s="112"/>
      <c r="KKG49" s="112"/>
      <c r="KKH49" s="112"/>
      <c r="KKI49" s="112"/>
      <c r="KKJ49" s="112"/>
      <c r="KKK49" s="112"/>
      <c r="KKL49" s="112"/>
      <c r="KKM49" s="112"/>
      <c r="KKN49" s="112"/>
      <c r="KKO49" s="112"/>
      <c r="KKP49" s="112"/>
      <c r="KKQ49" s="112"/>
      <c r="KKR49" s="112"/>
      <c r="KKS49" s="112"/>
      <c r="KKT49" s="112"/>
      <c r="KKU49" s="112"/>
      <c r="KKV49" s="112"/>
      <c r="KKW49" s="112"/>
      <c r="KKX49" s="112"/>
      <c r="KKY49" s="112"/>
      <c r="KKZ49" s="112"/>
      <c r="KLA49" s="112"/>
      <c r="KLB49" s="112"/>
      <c r="KLC49" s="112"/>
      <c r="KLD49" s="112"/>
      <c r="KLE49" s="112"/>
      <c r="KLF49" s="112"/>
      <c r="KLG49" s="112"/>
      <c r="KLH49" s="112"/>
      <c r="KLI49" s="112"/>
      <c r="KLJ49" s="112"/>
      <c r="KLK49" s="112"/>
      <c r="KLL49" s="112"/>
      <c r="KLM49" s="112"/>
      <c r="KLN49" s="112"/>
      <c r="KLO49" s="112"/>
      <c r="KLP49" s="112"/>
      <c r="KLQ49" s="112"/>
      <c r="KLR49" s="112"/>
      <c r="KLS49" s="112"/>
      <c r="KLT49" s="112"/>
      <c r="KLU49" s="112"/>
      <c r="KLV49" s="112"/>
      <c r="KLW49" s="112"/>
      <c r="KLX49" s="112"/>
      <c r="KLY49" s="112"/>
      <c r="KLZ49" s="112"/>
      <c r="KMA49" s="112"/>
      <c r="KMB49" s="112"/>
      <c r="KMC49" s="112"/>
      <c r="KMD49" s="112"/>
      <c r="KME49" s="112"/>
      <c r="KMF49" s="112"/>
      <c r="KMG49" s="112"/>
      <c r="KMH49" s="112"/>
      <c r="KMI49" s="112"/>
      <c r="KMJ49" s="112"/>
      <c r="KMK49" s="112"/>
      <c r="KML49" s="112"/>
      <c r="KMM49" s="112"/>
      <c r="KMN49" s="112"/>
      <c r="KMO49" s="112"/>
      <c r="KMP49" s="112"/>
      <c r="KMQ49" s="112"/>
      <c r="KMR49" s="112"/>
      <c r="KMS49" s="112"/>
      <c r="KMT49" s="112"/>
      <c r="KMU49" s="112"/>
      <c r="KMV49" s="112"/>
      <c r="KMW49" s="112"/>
      <c r="KMX49" s="112"/>
      <c r="KMY49" s="112"/>
      <c r="KMZ49" s="112"/>
      <c r="KNA49" s="112"/>
      <c r="KNB49" s="112"/>
      <c r="KNC49" s="112"/>
      <c r="KND49" s="112"/>
      <c r="KNE49" s="112"/>
      <c r="KNF49" s="112"/>
      <c r="KNG49" s="112"/>
      <c r="KNH49" s="112"/>
      <c r="KNI49" s="112"/>
      <c r="KNJ49" s="112"/>
      <c r="KNK49" s="112"/>
      <c r="KNL49" s="112"/>
      <c r="KNM49" s="112"/>
      <c r="KNN49" s="112"/>
      <c r="KNO49" s="112"/>
      <c r="KNP49" s="112"/>
      <c r="KNQ49" s="112"/>
      <c r="KNR49" s="112"/>
      <c r="KNS49" s="112"/>
      <c r="KNT49" s="112"/>
      <c r="KNU49" s="112"/>
      <c r="KNV49" s="112"/>
      <c r="KNW49" s="112"/>
      <c r="KNX49" s="112"/>
      <c r="KNY49" s="112"/>
      <c r="KNZ49" s="112"/>
      <c r="KOA49" s="112"/>
      <c r="KOB49" s="112"/>
      <c r="KOC49" s="112"/>
      <c r="KOD49" s="112"/>
      <c r="KOE49" s="112"/>
      <c r="KOF49" s="112"/>
      <c r="KOG49" s="112"/>
      <c r="KOH49" s="112"/>
      <c r="KOI49" s="112"/>
      <c r="KOJ49" s="112"/>
      <c r="KOK49" s="112"/>
      <c r="KOL49" s="112"/>
      <c r="KOM49" s="112"/>
      <c r="KON49" s="112"/>
      <c r="KOO49" s="112"/>
      <c r="KOP49" s="112"/>
      <c r="KOQ49" s="112"/>
      <c r="KOR49" s="112"/>
      <c r="KOS49" s="112"/>
      <c r="KOT49" s="112"/>
      <c r="KOU49" s="112"/>
      <c r="KOV49" s="112"/>
      <c r="KOW49" s="112"/>
      <c r="KOX49" s="112"/>
      <c r="KOY49" s="112"/>
      <c r="KOZ49" s="112"/>
      <c r="KPA49" s="112"/>
      <c r="KPB49" s="112"/>
      <c r="KPC49" s="112"/>
      <c r="KPD49" s="112"/>
      <c r="KPE49" s="112"/>
      <c r="KPF49" s="112"/>
      <c r="KPG49" s="112"/>
      <c r="KPH49" s="112"/>
      <c r="KPI49" s="112"/>
      <c r="KPJ49" s="112"/>
      <c r="KPK49" s="112"/>
      <c r="KPL49" s="112"/>
      <c r="KPM49" s="112"/>
      <c r="KPN49" s="112"/>
      <c r="KPO49" s="112"/>
      <c r="KPP49" s="112"/>
      <c r="KPQ49" s="112"/>
      <c r="KPR49" s="112"/>
      <c r="KPS49" s="112"/>
      <c r="KPT49" s="112"/>
      <c r="KPU49" s="112"/>
      <c r="KPV49" s="112"/>
      <c r="KPW49" s="112"/>
      <c r="KPX49" s="112"/>
      <c r="KPY49" s="112"/>
      <c r="KPZ49" s="112"/>
      <c r="KQA49" s="112"/>
      <c r="KQB49" s="112"/>
      <c r="KQC49" s="112"/>
      <c r="KQD49" s="112"/>
      <c r="KQE49" s="112"/>
      <c r="KQF49" s="112"/>
      <c r="KQG49" s="112"/>
      <c r="KQH49" s="112"/>
      <c r="KQI49" s="112"/>
      <c r="KQJ49" s="112"/>
      <c r="KQK49" s="112"/>
      <c r="KQL49" s="112"/>
      <c r="KQM49" s="112"/>
      <c r="KQN49" s="112"/>
      <c r="KQO49" s="112"/>
      <c r="KQP49" s="112"/>
      <c r="KQQ49" s="112"/>
      <c r="KQR49" s="112"/>
      <c r="KQS49" s="112"/>
      <c r="KQT49" s="112"/>
      <c r="KQU49" s="112"/>
      <c r="KQV49" s="112"/>
      <c r="KQW49" s="112"/>
      <c r="KQX49" s="112"/>
      <c r="KQY49" s="112"/>
      <c r="KQZ49" s="112"/>
      <c r="KRA49" s="112"/>
      <c r="KRB49" s="112"/>
      <c r="KRC49" s="112"/>
      <c r="KRD49" s="112"/>
      <c r="KRE49" s="112"/>
      <c r="KRF49" s="112"/>
      <c r="KRG49" s="112"/>
      <c r="KRH49" s="112"/>
      <c r="KRI49" s="112"/>
      <c r="KRJ49" s="112"/>
      <c r="KRK49" s="112"/>
      <c r="KRL49" s="112"/>
      <c r="KRM49" s="112"/>
      <c r="KRN49" s="112"/>
      <c r="KRO49" s="112"/>
      <c r="KRP49" s="112"/>
      <c r="KRQ49" s="112"/>
      <c r="KRR49" s="112"/>
      <c r="KRS49" s="112"/>
      <c r="KRT49" s="112"/>
      <c r="KRU49" s="112"/>
      <c r="KRV49" s="112"/>
      <c r="KRW49" s="112"/>
      <c r="KRX49" s="112"/>
      <c r="KRY49" s="112"/>
      <c r="KRZ49" s="112"/>
      <c r="KSA49" s="112"/>
      <c r="KSB49" s="112"/>
      <c r="KSC49" s="112"/>
      <c r="KSD49" s="112"/>
      <c r="KSE49" s="112"/>
      <c r="KSF49" s="112"/>
      <c r="KSG49" s="112"/>
      <c r="KSH49" s="112"/>
      <c r="KSI49" s="112"/>
      <c r="KSJ49" s="112"/>
      <c r="KSK49" s="112"/>
      <c r="KSL49" s="112"/>
      <c r="KSM49" s="112"/>
      <c r="KSN49" s="112"/>
      <c r="KSO49" s="112"/>
      <c r="KSP49" s="112"/>
      <c r="KSQ49" s="112"/>
      <c r="KSR49" s="112"/>
      <c r="KSS49" s="112"/>
      <c r="KST49" s="112"/>
      <c r="KSU49" s="112"/>
      <c r="KSV49" s="112"/>
      <c r="KSW49" s="112"/>
      <c r="KSX49" s="112"/>
      <c r="KSY49" s="112"/>
      <c r="KSZ49" s="112"/>
      <c r="KTA49" s="112"/>
      <c r="KTB49" s="112"/>
      <c r="KTC49" s="112"/>
      <c r="KTD49" s="112"/>
      <c r="KTE49" s="112"/>
      <c r="KTF49" s="112"/>
      <c r="KTG49" s="112"/>
      <c r="KTH49" s="112"/>
      <c r="KTI49" s="112"/>
      <c r="KTJ49" s="112"/>
      <c r="KTK49" s="112"/>
      <c r="KTL49" s="112"/>
      <c r="KTM49" s="112"/>
      <c r="KTN49" s="112"/>
      <c r="KTO49" s="112"/>
      <c r="KTP49" s="112"/>
      <c r="KTQ49" s="112"/>
      <c r="KTR49" s="112"/>
      <c r="KTS49" s="112"/>
      <c r="KTT49" s="112"/>
      <c r="KTU49" s="112"/>
      <c r="KTV49" s="112"/>
      <c r="KTW49" s="112"/>
      <c r="KTX49" s="112"/>
      <c r="KTY49" s="112"/>
      <c r="KTZ49" s="112"/>
      <c r="KUA49" s="112"/>
      <c r="KUB49" s="112"/>
      <c r="KUC49" s="112"/>
      <c r="KUD49" s="112"/>
      <c r="KUE49" s="112"/>
      <c r="KUF49" s="112"/>
      <c r="KUG49" s="112"/>
      <c r="KUH49" s="112"/>
      <c r="KUI49" s="112"/>
      <c r="KUJ49" s="112"/>
      <c r="KUK49" s="112"/>
      <c r="KUL49" s="112"/>
      <c r="KUM49" s="112"/>
      <c r="KUN49" s="112"/>
      <c r="KUO49" s="112"/>
      <c r="KUP49" s="112"/>
      <c r="KUQ49" s="112"/>
      <c r="KUR49" s="112"/>
      <c r="KUS49" s="112"/>
      <c r="KUT49" s="112"/>
      <c r="KUU49" s="112"/>
      <c r="KUV49" s="112"/>
      <c r="KUW49" s="112"/>
      <c r="KUX49" s="112"/>
      <c r="KUY49" s="112"/>
      <c r="KUZ49" s="112"/>
      <c r="KVA49" s="112"/>
      <c r="KVB49" s="112"/>
      <c r="KVC49" s="112"/>
      <c r="KVD49" s="112"/>
      <c r="KVE49" s="112"/>
      <c r="KVF49" s="112"/>
      <c r="KVG49" s="112"/>
      <c r="KVH49" s="112"/>
      <c r="KVI49" s="112"/>
      <c r="KVJ49" s="112"/>
      <c r="KVK49" s="112"/>
      <c r="KVL49" s="112"/>
      <c r="KVM49" s="112"/>
      <c r="KVN49" s="112"/>
      <c r="KVO49" s="112"/>
      <c r="KVP49" s="112"/>
      <c r="KVQ49" s="112"/>
      <c r="KVR49" s="112"/>
      <c r="KVS49" s="112"/>
      <c r="KVT49" s="112"/>
      <c r="KVU49" s="112"/>
      <c r="KVV49" s="112"/>
      <c r="KVW49" s="112"/>
      <c r="KVX49" s="112"/>
      <c r="KVY49" s="112"/>
      <c r="KVZ49" s="112"/>
      <c r="KWA49" s="112"/>
      <c r="KWB49" s="112"/>
      <c r="KWC49" s="112"/>
      <c r="KWD49" s="112"/>
      <c r="KWE49" s="112"/>
      <c r="KWF49" s="112"/>
      <c r="KWG49" s="112"/>
      <c r="KWH49" s="112"/>
      <c r="KWI49" s="112"/>
      <c r="KWJ49" s="112"/>
      <c r="KWK49" s="112"/>
      <c r="KWL49" s="112"/>
      <c r="KWM49" s="112"/>
      <c r="KWN49" s="112"/>
      <c r="KWO49" s="112"/>
      <c r="KWP49" s="112"/>
      <c r="KWQ49" s="112"/>
      <c r="KWR49" s="112"/>
      <c r="KWS49" s="112"/>
      <c r="KWT49" s="112"/>
      <c r="KWU49" s="112"/>
      <c r="KWV49" s="112"/>
      <c r="KWW49" s="112"/>
      <c r="KWX49" s="112"/>
      <c r="KWY49" s="112"/>
      <c r="KWZ49" s="112"/>
      <c r="KXA49" s="112"/>
      <c r="KXB49" s="112"/>
      <c r="KXC49" s="112"/>
      <c r="KXD49" s="112"/>
      <c r="KXE49" s="112"/>
      <c r="KXF49" s="112"/>
      <c r="KXG49" s="112"/>
      <c r="KXH49" s="112"/>
      <c r="KXI49" s="112"/>
      <c r="KXJ49" s="112"/>
      <c r="KXK49" s="112"/>
      <c r="KXL49" s="112"/>
      <c r="KXM49" s="112"/>
      <c r="KXN49" s="112"/>
      <c r="KXO49" s="112"/>
      <c r="KXP49" s="112"/>
      <c r="KXQ49" s="112"/>
      <c r="KXR49" s="112"/>
      <c r="KXS49" s="112"/>
      <c r="KXT49" s="112"/>
      <c r="KXU49" s="112"/>
      <c r="KXV49" s="112"/>
      <c r="KXW49" s="112"/>
      <c r="KXX49" s="112"/>
      <c r="KXY49" s="112"/>
      <c r="KXZ49" s="112"/>
      <c r="KYA49" s="112"/>
      <c r="KYB49" s="112"/>
      <c r="KYC49" s="112"/>
      <c r="KYD49" s="112"/>
      <c r="KYE49" s="112"/>
      <c r="KYF49" s="112"/>
      <c r="KYG49" s="112"/>
      <c r="KYH49" s="112"/>
      <c r="KYI49" s="112"/>
      <c r="KYJ49" s="112"/>
      <c r="KYK49" s="112"/>
      <c r="KYL49" s="112"/>
      <c r="KYM49" s="112"/>
      <c r="KYN49" s="112"/>
      <c r="KYO49" s="112"/>
      <c r="KYP49" s="112"/>
      <c r="KYQ49" s="112"/>
      <c r="KYR49" s="112"/>
      <c r="KYS49" s="112"/>
      <c r="KYT49" s="112"/>
      <c r="KYU49" s="112"/>
      <c r="KYV49" s="112"/>
      <c r="KYW49" s="112"/>
      <c r="KYX49" s="112"/>
      <c r="KYY49" s="112"/>
      <c r="KYZ49" s="112"/>
      <c r="KZA49" s="112"/>
      <c r="KZB49" s="112"/>
      <c r="KZC49" s="112"/>
      <c r="KZD49" s="112"/>
      <c r="KZE49" s="112"/>
      <c r="KZF49" s="112"/>
      <c r="KZG49" s="112"/>
      <c r="KZH49" s="112"/>
      <c r="KZI49" s="112"/>
      <c r="KZJ49" s="112"/>
      <c r="KZK49" s="112"/>
      <c r="KZL49" s="112"/>
      <c r="KZM49" s="112"/>
      <c r="KZN49" s="112"/>
      <c r="KZO49" s="112"/>
      <c r="KZP49" s="112"/>
      <c r="KZQ49" s="112"/>
      <c r="KZR49" s="112"/>
      <c r="KZS49" s="112"/>
      <c r="KZT49" s="112"/>
      <c r="KZU49" s="112"/>
      <c r="KZV49" s="112"/>
      <c r="KZW49" s="112"/>
      <c r="KZX49" s="112"/>
      <c r="KZY49" s="112"/>
      <c r="KZZ49" s="112"/>
      <c r="LAA49" s="112"/>
      <c r="LAB49" s="112"/>
      <c r="LAC49" s="112"/>
      <c r="LAD49" s="112"/>
      <c r="LAE49" s="112"/>
      <c r="LAF49" s="112"/>
      <c r="LAG49" s="112"/>
      <c r="LAH49" s="112"/>
      <c r="LAI49" s="112"/>
      <c r="LAJ49" s="112"/>
      <c r="LAK49" s="112"/>
      <c r="LAL49" s="112"/>
      <c r="LAM49" s="112"/>
      <c r="LAN49" s="112"/>
      <c r="LAO49" s="112"/>
      <c r="LAP49" s="112"/>
      <c r="LAQ49" s="112"/>
      <c r="LAR49" s="112"/>
      <c r="LAS49" s="112"/>
      <c r="LAT49" s="112"/>
      <c r="LAU49" s="112"/>
      <c r="LAV49" s="112"/>
      <c r="LAW49" s="112"/>
      <c r="LAX49" s="112"/>
      <c r="LAY49" s="112"/>
      <c r="LAZ49" s="112"/>
      <c r="LBA49" s="112"/>
      <c r="LBB49" s="112"/>
      <c r="LBC49" s="112"/>
      <c r="LBD49" s="112"/>
      <c r="LBE49" s="112"/>
      <c r="LBF49" s="112"/>
      <c r="LBG49" s="112"/>
      <c r="LBH49" s="112"/>
      <c r="LBI49" s="112"/>
      <c r="LBJ49" s="112"/>
      <c r="LBK49" s="112"/>
      <c r="LBL49" s="112"/>
      <c r="LBM49" s="112"/>
      <c r="LBN49" s="112"/>
      <c r="LBO49" s="112"/>
      <c r="LBP49" s="112"/>
      <c r="LBQ49" s="112"/>
      <c r="LBR49" s="112"/>
      <c r="LBS49" s="112"/>
      <c r="LBT49" s="112"/>
      <c r="LBU49" s="112"/>
      <c r="LBV49" s="112"/>
      <c r="LBW49" s="112"/>
      <c r="LBX49" s="112"/>
      <c r="LBY49" s="112"/>
      <c r="LBZ49" s="112"/>
      <c r="LCA49" s="112"/>
      <c r="LCB49" s="112"/>
      <c r="LCC49" s="112"/>
      <c r="LCD49" s="112"/>
      <c r="LCE49" s="112"/>
      <c r="LCF49" s="112"/>
      <c r="LCG49" s="112"/>
      <c r="LCH49" s="112"/>
      <c r="LCI49" s="112"/>
      <c r="LCJ49" s="112"/>
      <c r="LCK49" s="112"/>
      <c r="LCL49" s="112"/>
      <c r="LCM49" s="112"/>
      <c r="LCN49" s="112"/>
      <c r="LCO49" s="112"/>
      <c r="LCP49" s="112"/>
      <c r="LCQ49" s="112"/>
      <c r="LCR49" s="112"/>
      <c r="LCS49" s="112"/>
      <c r="LCT49" s="112"/>
      <c r="LCU49" s="112"/>
      <c r="LCV49" s="112"/>
      <c r="LCW49" s="112"/>
      <c r="LCX49" s="112"/>
      <c r="LCY49" s="112"/>
      <c r="LCZ49" s="112"/>
      <c r="LDA49" s="112"/>
      <c r="LDB49" s="112"/>
      <c r="LDC49" s="112"/>
      <c r="LDD49" s="112"/>
      <c r="LDE49" s="112"/>
      <c r="LDF49" s="112"/>
      <c r="LDG49" s="112"/>
      <c r="LDH49" s="112"/>
      <c r="LDI49" s="112"/>
      <c r="LDJ49" s="112"/>
      <c r="LDK49" s="112"/>
      <c r="LDL49" s="112"/>
      <c r="LDM49" s="112"/>
      <c r="LDN49" s="112"/>
      <c r="LDO49" s="112"/>
      <c r="LDP49" s="112"/>
      <c r="LDQ49" s="112"/>
      <c r="LDR49" s="112"/>
      <c r="LDS49" s="112"/>
      <c r="LDT49" s="112"/>
      <c r="LDU49" s="112"/>
      <c r="LDV49" s="112"/>
      <c r="LDW49" s="112"/>
      <c r="LDX49" s="112"/>
      <c r="LDY49" s="112"/>
      <c r="LDZ49" s="112"/>
      <c r="LEA49" s="112"/>
      <c r="LEB49" s="112"/>
      <c r="LEC49" s="112"/>
      <c r="LED49" s="112"/>
      <c r="LEE49" s="112"/>
      <c r="LEF49" s="112"/>
      <c r="LEG49" s="112"/>
      <c r="LEH49" s="112"/>
      <c r="LEI49" s="112"/>
      <c r="LEJ49" s="112"/>
      <c r="LEK49" s="112"/>
      <c r="LEL49" s="112"/>
      <c r="LEM49" s="112"/>
      <c r="LEN49" s="112"/>
      <c r="LEO49" s="112"/>
      <c r="LEP49" s="112"/>
      <c r="LEQ49" s="112"/>
      <c r="LER49" s="112"/>
      <c r="LES49" s="112"/>
      <c r="LET49" s="112"/>
      <c r="LEU49" s="112"/>
      <c r="LEV49" s="112"/>
      <c r="LEW49" s="112"/>
      <c r="LEX49" s="112"/>
      <c r="LEY49" s="112"/>
      <c r="LEZ49" s="112"/>
      <c r="LFA49" s="112"/>
      <c r="LFB49" s="112"/>
      <c r="LFC49" s="112"/>
      <c r="LFD49" s="112"/>
      <c r="LFE49" s="112"/>
      <c r="LFF49" s="112"/>
      <c r="LFG49" s="112"/>
      <c r="LFH49" s="112"/>
      <c r="LFI49" s="112"/>
      <c r="LFJ49" s="112"/>
      <c r="LFK49" s="112"/>
      <c r="LFL49" s="112"/>
      <c r="LFM49" s="112"/>
      <c r="LFN49" s="112"/>
      <c r="LFO49" s="112"/>
      <c r="LFP49" s="112"/>
      <c r="LFQ49" s="112"/>
      <c r="LFR49" s="112"/>
      <c r="LFS49" s="112"/>
      <c r="LFT49" s="112"/>
      <c r="LFU49" s="112"/>
      <c r="LFV49" s="112"/>
      <c r="LFW49" s="112"/>
      <c r="LFX49" s="112"/>
      <c r="LFY49" s="112"/>
      <c r="LFZ49" s="112"/>
      <c r="LGA49" s="112"/>
      <c r="LGB49" s="112"/>
      <c r="LGC49" s="112"/>
      <c r="LGD49" s="112"/>
      <c r="LGE49" s="112"/>
      <c r="LGF49" s="112"/>
      <c r="LGG49" s="112"/>
      <c r="LGH49" s="112"/>
      <c r="LGI49" s="112"/>
      <c r="LGJ49" s="112"/>
      <c r="LGK49" s="112"/>
      <c r="LGL49" s="112"/>
      <c r="LGM49" s="112"/>
      <c r="LGN49" s="112"/>
      <c r="LGO49" s="112"/>
      <c r="LGP49" s="112"/>
      <c r="LGQ49" s="112"/>
      <c r="LGR49" s="112"/>
      <c r="LGS49" s="112"/>
      <c r="LGT49" s="112"/>
      <c r="LGU49" s="112"/>
      <c r="LGV49" s="112"/>
      <c r="LGW49" s="112"/>
      <c r="LGX49" s="112"/>
      <c r="LGY49" s="112"/>
      <c r="LGZ49" s="112"/>
      <c r="LHA49" s="112"/>
      <c r="LHB49" s="112"/>
      <c r="LHC49" s="112"/>
      <c r="LHD49" s="112"/>
      <c r="LHE49" s="112"/>
      <c r="LHF49" s="112"/>
      <c r="LHG49" s="112"/>
      <c r="LHH49" s="112"/>
      <c r="LHI49" s="112"/>
      <c r="LHJ49" s="112"/>
      <c r="LHK49" s="112"/>
      <c r="LHL49" s="112"/>
      <c r="LHM49" s="112"/>
      <c r="LHN49" s="112"/>
      <c r="LHO49" s="112"/>
      <c r="LHP49" s="112"/>
      <c r="LHQ49" s="112"/>
      <c r="LHR49" s="112"/>
      <c r="LHS49" s="112"/>
      <c r="LHT49" s="112"/>
      <c r="LHU49" s="112"/>
      <c r="LHV49" s="112"/>
      <c r="LHW49" s="112"/>
      <c r="LHX49" s="112"/>
      <c r="LHY49" s="112"/>
      <c r="LHZ49" s="112"/>
      <c r="LIA49" s="112"/>
      <c r="LIB49" s="112"/>
      <c r="LIC49" s="112"/>
      <c r="LID49" s="112"/>
      <c r="LIE49" s="112"/>
      <c r="LIF49" s="112"/>
      <c r="LIG49" s="112"/>
      <c r="LIH49" s="112"/>
      <c r="LII49" s="112"/>
      <c r="LIJ49" s="112"/>
      <c r="LIK49" s="112"/>
      <c r="LIL49" s="112"/>
      <c r="LIM49" s="112"/>
      <c r="LIN49" s="112"/>
      <c r="LIO49" s="112"/>
      <c r="LIP49" s="112"/>
      <c r="LIQ49" s="112"/>
      <c r="LIR49" s="112"/>
      <c r="LIS49" s="112"/>
      <c r="LIT49" s="112"/>
      <c r="LIU49" s="112"/>
      <c r="LIV49" s="112"/>
      <c r="LIW49" s="112"/>
      <c r="LIX49" s="112"/>
      <c r="LIY49" s="112"/>
      <c r="LIZ49" s="112"/>
      <c r="LJA49" s="112"/>
      <c r="LJB49" s="112"/>
      <c r="LJC49" s="112"/>
      <c r="LJD49" s="112"/>
      <c r="LJE49" s="112"/>
      <c r="LJF49" s="112"/>
      <c r="LJG49" s="112"/>
      <c r="LJH49" s="112"/>
      <c r="LJI49" s="112"/>
      <c r="LJJ49" s="112"/>
      <c r="LJK49" s="112"/>
      <c r="LJL49" s="112"/>
      <c r="LJM49" s="112"/>
      <c r="LJN49" s="112"/>
      <c r="LJO49" s="112"/>
      <c r="LJP49" s="112"/>
      <c r="LJQ49" s="112"/>
      <c r="LJR49" s="112"/>
      <c r="LJS49" s="112"/>
      <c r="LJT49" s="112"/>
      <c r="LJU49" s="112"/>
      <c r="LJV49" s="112"/>
      <c r="LJW49" s="112"/>
      <c r="LJX49" s="112"/>
      <c r="LJY49" s="112"/>
      <c r="LJZ49" s="112"/>
      <c r="LKA49" s="112"/>
      <c r="LKB49" s="112"/>
      <c r="LKC49" s="112"/>
      <c r="LKD49" s="112"/>
      <c r="LKE49" s="112"/>
      <c r="LKF49" s="112"/>
      <c r="LKG49" s="112"/>
      <c r="LKH49" s="112"/>
      <c r="LKI49" s="112"/>
      <c r="LKJ49" s="112"/>
      <c r="LKK49" s="112"/>
      <c r="LKL49" s="112"/>
      <c r="LKM49" s="112"/>
      <c r="LKN49" s="112"/>
      <c r="LKO49" s="112"/>
      <c r="LKP49" s="112"/>
      <c r="LKQ49" s="112"/>
      <c r="LKR49" s="112"/>
      <c r="LKS49" s="112"/>
      <c r="LKT49" s="112"/>
      <c r="LKU49" s="112"/>
      <c r="LKV49" s="112"/>
      <c r="LKW49" s="112"/>
      <c r="LKX49" s="112"/>
      <c r="LKY49" s="112"/>
      <c r="LKZ49" s="112"/>
      <c r="LLA49" s="112"/>
      <c r="LLB49" s="112"/>
      <c r="LLC49" s="112"/>
      <c r="LLD49" s="112"/>
      <c r="LLE49" s="112"/>
      <c r="LLF49" s="112"/>
      <c r="LLG49" s="112"/>
      <c r="LLH49" s="112"/>
      <c r="LLI49" s="112"/>
      <c r="LLJ49" s="112"/>
      <c r="LLK49" s="112"/>
      <c r="LLL49" s="112"/>
      <c r="LLM49" s="112"/>
      <c r="LLN49" s="112"/>
      <c r="LLO49" s="112"/>
      <c r="LLP49" s="112"/>
      <c r="LLQ49" s="112"/>
      <c r="LLR49" s="112"/>
      <c r="LLS49" s="112"/>
      <c r="LLT49" s="112"/>
      <c r="LLU49" s="112"/>
      <c r="LLV49" s="112"/>
      <c r="LLW49" s="112"/>
      <c r="LLX49" s="112"/>
      <c r="LLY49" s="112"/>
      <c r="LLZ49" s="112"/>
      <c r="LMA49" s="112"/>
      <c r="LMB49" s="112"/>
      <c r="LMC49" s="112"/>
      <c r="LMD49" s="112"/>
      <c r="LME49" s="112"/>
      <c r="LMF49" s="112"/>
      <c r="LMG49" s="112"/>
      <c r="LMH49" s="112"/>
      <c r="LMI49" s="112"/>
      <c r="LMJ49" s="112"/>
      <c r="LMK49" s="112"/>
      <c r="LML49" s="112"/>
      <c r="LMM49" s="112"/>
      <c r="LMN49" s="112"/>
      <c r="LMO49" s="112"/>
      <c r="LMP49" s="112"/>
      <c r="LMQ49" s="112"/>
      <c r="LMR49" s="112"/>
      <c r="LMS49" s="112"/>
      <c r="LMT49" s="112"/>
      <c r="LMU49" s="112"/>
      <c r="LMV49" s="112"/>
      <c r="LMW49" s="112"/>
      <c r="LMX49" s="112"/>
      <c r="LMY49" s="112"/>
      <c r="LMZ49" s="112"/>
      <c r="LNA49" s="112"/>
      <c r="LNB49" s="112"/>
      <c r="LNC49" s="112"/>
      <c r="LND49" s="112"/>
      <c r="LNE49" s="112"/>
      <c r="LNF49" s="112"/>
      <c r="LNG49" s="112"/>
      <c r="LNH49" s="112"/>
      <c r="LNI49" s="112"/>
      <c r="LNJ49" s="112"/>
      <c r="LNK49" s="112"/>
      <c r="LNL49" s="112"/>
      <c r="LNM49" s="112"/>
      <c r="LNN49" s="112"/>
      <c r="LNO49" s="112"/>
      <c r="LNP49" s="112"/>
      <c r="LNQ49" s="112"/>
      <c r="LNR49" s="112"/>
      <c r="LNS49" s="112"/>
      <c r="LNT49" s="112"/>
      <c r="LNU49" s="112"/>
      <c r="LNV49" s="112"/>
      <c r="LNW49" s="112"/>
      <c r="LNX49" s="112"/>
      <c r="LNY49" s="112"/>
      <c r="LNZ49" s="112"/>
      <c r="LOA49" s="112"/>
      <c r="LOB49" s="112"/>
      <c r="LOC49" s="112"/>
      <c r="LOD49" s="112"/>
      <c r="LOE49" s="112"/>
      <c r="LOF49" s="112"/>
      <c r="LOG49" s="112"/>
      <c r="LOH49" s="112"/>
      <c r="LOI49" s="112"/>
      <c r="LOJ49" s="112"/>
      <c r="LOK49" s="112"/>
      <c r="LOL49" s="112"/>
      <c r="LOM49" s="112"/>
      <c r="LON49" s="112"/>
      <c r="LOO49" s="112"/>
      <c r="LOP49" s="112"/>
      <c r="LOQ49" s="112"/>
      <c r="LOR49" s="112"/>
      <c r="LOS49" s="112"/>
      <c r="LOT49" s="112"/>
      <c r="LOU49" s="112"/>
      <c r="LOV49" s="112"/>
      <c r="LOW49" s="112"/>
      <c r="LOX49" s="112"/>
      <c r="LOY49" s="112"/>
      <c r="LOZ49" s="112"/>
      <c r="LPA49" s="112"/>
      <c r="LPB49" s="112"/>
      <c r="LPC49" s="112"/>
      <c r="LPD49" s="112"/>
      <c r="LPE49" s="112"/>
      <c r="LPF49" s="112"/>
      <c r="LPG49" s="112"/>
      <c r="LPH49" s="112"/>
      <c r="LPI49" s="112"/>
      <c r="LPJ49" s="112"/>
      <c r="LPK49" s="112"/>
      <c r="LPL49" s="112"/>
      <c r="LPM49" s="112"/>
      <c r="LPN49" s="112"/>
      <c r="LPO49" s="112"/>
      <c r="LPP49" s="112"/>
      <c r="LPQ49" s="112"/>
      <c r="LPR49" s="112"/>
      <c r="LPS49" s="112"/>
      <c r="LPT49" s="112"/>
      <c r="LPU49" s="112"/>
      <c r="LPV49" s="112"/>
      <c r="LPW49" s="112"/>
      <c r="LPX49" s="112"/>
      <c r="LPY49" s="112"/>
      <c r="LPZ49" s="112"/>
      <c r="LQA49" s="112"/>
      <c r="LQB49" s="112"/>
      <c r="LQC49" s="112"/>
      <c r="LQD49" s="112"/>
      <c r="LQE49" s="112"/>
      <c r="LQF49" s="112"/>
      <c r="LQG49" s="112"/>
      <c r="LQH49" s="112"/>
      <c r="LQI49" s="112"/>
      <c r="LQJ49" s="112"/>
      <c r="LQK49" s="112"/>
      <c r="LQL49" s="112"/>
      <c r="LQM49" s="112"/>
      <c r="LQN49" s="112"/>
      <c r="LQO49" s="112"/>
      <c r="LQP49" s="112"/>
      <c r="LQQ49" s="112"/>
      <c r="LQR49" s="112"/>
      <c r="LQS49" s="112"/>
      <c r="LQT49" s="112"/>
      <c r="LQU49" s="112"/>
      <c r="LQV49" s="112"/>
      <c r="LQW49" s="112"/>
      <c r="LQX49" s="112"/>
      <c r="LQY49" s="112"/>
      <c r="LQZ49" s="112"/>
      <c r="LRA49" s="112"/>
      <c r="LRB49" s="112"/>
      <c r="LRC49" s="112"/>
      <c r="LRD49" s="112"/>
      <c r="LRE49" s="112"/>
      <c r="LRF49" s="112"/>
      <c r="LRG49" s="112"/>
      <c r="LRH49" s="112"/>
      <c r="LRI49" s="112"/>
      <c r="LRJ49" s="112"/>
      <c r="LRK49" s="112"/>
      <c r="LRL49" s="112"/>
      <c r="LRM49" s="112"/>
      <c r="LRN49" s="112"/>
      <c r="LRO49" s="112"/>
      <c r="LRP49" s="112"/>
      <c r="LRQ49" s="112"/>
      <c r="LRR49" s="112"/>
      <c r="LRS49" s="112"/>
      <c r="LRT49" s="112"/>
      <c r="LRU49" s="112"/>
      <c r="LRV49" s="112"/>
      <c r="LRW49" s="112"/>
      <c r="LRX49" s="112"/>
      <c r="LRY49" s="112"/>
      <c r="LRZ49" s="112"/>
      <c r="LSA49" s="112"/>
      <c r="LSB49" s="112"/>
      <c r="LSC49" s="112"/>
      <c r="LSD49" s="112"/>
      <c r="LSE49" s="112"/>
      <c r="LSF49" s="112"/>
      <c r="LSG49" s="112"/>
      <c r="LSH49" s="112"/>
      <c r="LSI49" s="112"/>
      <c r="LSJ49" s="112"/>
      <c r="LSK49" s="112"/>
      <c r="LSL49" s="112"/>
      <c r="LSM49" s="112"/>
      <c r="LSN49" s="112"/>
      <c r="LSO49" s="112"/>
      <c r="LSP49" s="112"/>
      <c r="LSQ49" s="112"/>
      <c r="LSR49" s="112"/>
      <c r="LSS49" s="112"/>
      <c r="LST49" s="112"/>
      <c r="LSU49" s="112"/>
      <c r="LSV49" s="112"/>
      <c r="LSW49" s="112"/>
      <c r="LSX49" s="112"/>
      <c r="LSY49" s="112"/>
      <c r="LSZ49" s="112"/>
      <c r="LTA49" s="112"/>
      <c r="LTB49" s="112"/>
      <c r="LTC49" s="112"/>
      <c r="LTD49" s="112"/>
      <c r="LTE49" s="112"/>
      <c r="LTF49" s="112"/>
      <c r="LTG49" s="112"/>
      <c r="LTH49" s="112"/>
      <c r="LTI49" s="112"/>
      <c r="LTJ49" s="112"/>
      <c r="LTK49" s="112"/>
      <c r="LTL49" s="112"/>
      <c r="LTM49" s="112"/>
      <c r="LTN49" s="112"/>
      <c r="LTO49" s="112"/>
      <c r="LTP49" s="112"/>
      <c r="LTQ49" s="112"/>
      <c r="LTR49" s="112"/>
      <c r="LTS49" s="112"/>
      <c r="LTT49" s="112"/>
      <c r="LTU49" s="112"/>
      <c r="LTV49" s="112"/>
      <c r="LTW49" s="112"/>
      <c r="LTX49" s="112"/>
      <c r="LTY49" s="112"/>
      <c r="LTZ49" s="112"/>
      <c r="LUA49" s="112"/>
      <c r="LUB49" s="112"/>
      <c r="LUC49" s="112"/>
      <c r="LUD49" s="112"/>
      <c r="LUE49" s="112"/>
      <c r="LUF49" s="112"/>
      <c r="LUG49" s="112"/>
      <c r="LUH49" s="112"/>
      <c r="LUI49" s="112"/>
      <c r="LUJ49" s="112"/>
      <c r="LUK49" s="112"/>
      <c r="LUL49" s="112"/>
      <c r="LUM49" s="112"/>
      <c r="LUN49" s="112"/>
      <c r="LUO49" s="112"/>
      <c r="LUP49" s="112"/>
      <c r="LUQ49" s="112"/>
      <c r="LUR49" s="112"/>
      <c r="LUS49" s="112"/>
      <c r="LUT49" s="112"/>
      <c r="LUU49" s="112"/>
      <c r="LUV49" s="112"/>
      <c r="LUW49" s="112"/>
      <c r="LUX49" s="112"/>
      <c r="LUY49" s="112"/>
      <c r="LUZ49" s="112"/>
      <c r="LVA49" s="112"/>
      <c r="LVB49" s="112"/>
      <c r="LVC49" s="112"/>
      <c r="LVD49" s="112"/>
      <c r="LVE49" s="112"/>
      <c r="LVF49" s="112"/>
      <c r="LVG49" s="112"/>
      <c r="LVH49" s="112"/>
      <c r="LVI49" s="112"/>
      <c r="LVJ49" s="112"/>
      <c r="LVK49" s="112"/>
      <c r="LVL49" s="112"/>
      <c r="LVM49" s="112"/>
      <c r="LVN49" s="112"/>
      <c r="LVO49" s="112"/>
      <c r="LVP49" s="112"/>
      <c r="LVQ49" s="112"/>
      <c r="LVR49" s="112"/>
      <c r="LVS49" s="112"/>
      <c r="LVT49" s="112"/>
      <c r="LVU49" s="112"/>
      <c r="LVV49" s="112"/>
      <c r="LVW49" s="112"/>
      <c r="LVX49" s="112"/>
      <c r="LVY49" s="112"/>
      <c r="LVZ49" s="112"/>
      <c r="LWA49" s="112"/>
      <c r="LWB49" s="112"/>
      <c r="LWC49" s="112"/>
      <c r="LWD49" s="112"/>
      <c r="LWE49" s="112"/>
      <c r="LWF49" s="112"/>
      <c r="LWG49" s="112"/>
      <c r="LWH49" s="112"/>
      <c r="LWI49" s="112"/>
      <c r="LWJ49" s="112"/>
      <c r="LWK49" s="112"/>
      <c r="LWL49" s="112"/>
      <c r="LWM49" s="112"/>
      <c r="LWN49" s="112"/>
      <c r="LWO49" s="112"/>
      <c r="LWP49" s="112"/>
      <c r="LWQ49" s="112"/>
      <c r="LWR49" s="112"/>
      <c r="LWS49" s="112"/>
      <c r="LWT49" s="112"/>
      <c r="LWU49" s="112"/>
      <c r="LWV49" s="112"/>
      <c r="LWW49" s="112"/>
      <c r="LWX49" s="112"/>
      <c r="LWY49" s="112"/>
      <c r="LWZ49" s="112"/>
      <c r="LXA49" s="112"/>
      <c r="LXB49" s="112"/>
      <c r="LXC49" s="112"/>
      <c r="LXD49" s="112"/>
      <c r="LXE49" s="112"/>
      <c r="LXF49" s="112"/>
      <c r="LXG49" s="112"/>
      <c r="LXH49" s="112"/>
      <c r="LXI49" s="112"/>
      <c r="LXJ49" s="112"/>
      <c r="LXK49" s="112"/>
      <c r="LXL49" s="112"/>
      <c r="LXM49" s="112"/>
      <c r="LXN49" s="112"/>
      <c r="LXO49" s="112"/>
      <c r="LXP49" s="112"/>
      <c r="LXQ49" s="112"/>
      <c r="LXR49" s="112"/>
      <c r="LXS49" s="112"/>
      <c r="LXT49" s="112"/>
      <c r="LXU49" s="112"/>
      <c r="LXV49" s="112"/>
      <c r="LXW49" s="112"/>
      <c r="LXX49" s="112"/>
      <c r="LXY49" s="112"/>
      <c r="LXZ49" s="112"/>
      <c r="LYA49" s="112"/>
      <c r="LYB49" s="112"/>
      <c r="LYC49" s="112"/>
      <c r="LYD49" s="112"/>
      <c r="LYE49" s="112"/>
      <c r="LYF49" s="112"/>
      <c r="LYG49" s="112"/>
      <c r="LYH49" s="112"/>
      <c r="LYI49" s="112"/>
      <c r="LYJ49" s="112"/>
      <c r="LYK49" s="112"/>
      <c r="LYL49" s="112"/>
      <c r="LYM49" s="112"/>
      <c r="LYN49" s="112"/>
      <c r="LYO49" s="112"/>
      <c r="LYP49" s="112"/>
      <c r="LYQ49" s="112"/>
      <c r="LYR49" s="112"/>
      <c r="LYS49" s="112"/>
      <c r="LYT49" s="112"/>
      <c r="LYU49" s="112"/>
      <c r="LYV49" s="112"/>
      <c r="LYW49" s="112"/>
      <c r="LYX49" s="112"/>
      <c r="LYY49" s="112"/>
      <c r="LYZ49" s="112"/>
      <c r="LZA49" s="112"/>
      <c r="LZB49" s="112"/>
      <c r="LZC49" s="112"/>
      <c r="LZD49" s="112"/>
      <c r="LZE49" s="112"/>
      <c r="LZF49" s="112"/>
      <c r="LZG49" s="112"/>
      <c r="LZH49" s="112"/>
      <c r="LZI49" s="112"/>
      <c r="LZJ49" s="112"/>
      <c r="LZK49" s="112"/>
      <c r="LZL49" s="112"/>
      <c r="LZM49" s="112"/>
      <c r="LZN49" s="112"/>
      <c r="LZO49" s="112"/>
      <c r="LZP49" s="112"/>
      <c r="LZQ49" s="112"/>
      <c r="LZR49" s="112"/>
      <c r="LZS49" s="112"/>
      <c r="LZT49" s="112"/>
      <c r="LZU49" s="112"/>
      <c r="LZV49" s="112"/>
      <c r="LZW49" s="112"/>
      <c r="LZX49" s="112"/>
      <c r="LZY49" s="112"/>
      <c r="LZZ49" s="112"/>
      <c r="MAA49" s="112"/>
      <c r="MAB49" s="112"/>
      <c r="MAC49" s="112"/>
      <c r="MAD49" s="112"/>
      <c r="MAE49" s="112"/>
      <c r="MAF49" s="112"/>
      <c r="MAG49" s="112"/>
      <c r="MAH49" s="112"/>
      <c r="MAI49" s="112"/>
      <c r="MAJ49" s="112"/>
      <c r="MAK49" s="112"/>
      <c r="MAL49" s="112"/>
      <c r="MAM49" s="112"/>
      <c r="MAN49" s="112"/>
      <c r="MAO49" s="112"/>
      <c r="MAP49" s="112"/>
      <c r="MAQ49" s="112"/>
      <c r="MAR49" s="112"/>
      <c r="MAS49" s="112"/>
      <c r="MAT49" s="112"/>
      <c r="MAU49" s="112"/>
      <c r="MAV49" s="112"/>
      <c r="MAW49" s="112"/>
      <c r="MAX49" s="112"/>
      <c r="MAY49" s="112"/>
      <c r="MAZ49" s="112"/>
      <c r="MBA49" s="112"/>
      <c r="MBB49" s="112"/>
      <c r="MBC49" s="112"/>
      <c r="MBD49" s="112"/>
      <c r="MBE49" s="112"/>
      <c r="MBF49" s="112"/>
      <c r="MBG49" s="112"/>
      <c r="MBH49" s="112"/>
      <c r="MBI49" s="112"/>
      <c r="MBJ49" s="112"/>
      <c r="MBK49" s="112"/>
      <c r="MBL49" s="112"/>
      <c r="MBM49" s="112"/>
      <c r="MBN49" s="112"/>
      <c r="MBO49" s="112"/>
      <c r="MBP49" s="112"/>
      <c r="MBQ49" s="112"/>
      <c r="MBR49" s="112"/>
      <c r="MBS49" s="112"/>
      <c r="MBT49" s="112"/>
      <c r="MBU49" s="112"/>
      <c r="MBV49" s="112"/>
      <c r="MBW49" s="112"/>
      <c r="MBX49" s="112"/>
      <c r="MBY49" s="112"/>
      <c r="MBZ49" s="112"/>
      <c r="MCA49" s="112"/>
      <c r="MCB49" s="112"/>
      <c r="MCC49" s="112"/>
      <c r="MCD49" s="112"/>
      <c r="MCE49" s="112"/>
      <c r="MCF49" s="112"/>
      <c r="MCG49" s="112"/>
      <c r="MCH49" s="112"/>
      <c r="MCI49" s="112"/>
      <c r="MCJ49" s="112"/>
      <c r="MCK49" s="112"/>
      <c r="MCL49" s="112"/>
      <c r="MCM49" s="112"/>
      <c r="MCN49" s="112"/>
      <c r="MCO49" s="112"/>
      <c r="MCP49" s="112"/>
      <c r="MCQ49" s="112"/>
      <c r="MCR49" s="112"/>
      <c r="MCS49" s="112"/>
      <c r="MCT49" s="112"/>
      <c r="MCU49" s="112"/>
      <c r="MCV49" s="112"/>
      <c r="MCW49" s="112"/>
      <c r="MCX49" s="112"/>
      <c r="MCY49" s="112"/>
      <c r="MCZ49" s="112"/>
      <c r="MDA49" s="112"/>
      <c r="MDB49" s="112"/>
      <c r="MDC49" s="112"/>
      <c r="MDD49" s="112"/>
      <c r="MDE49" s="112"/>
      <c r="MDF49" s="112"/>
      <c r="MDG49" s="112"/>
      <c r="MDH49" s="112"/>
      <c r="MDI49" s="112"/>
      <c r="MDJ49" s="112"/>
      <c r="MDK49" s="112"/>
      <c r="MDL49" s="112"/>
      <c r="MDM49" s="112"/>
      <c r="MDN49" s="112"/>
      <c r="MDO49" s="112"/>
      <c r="MDP49" s="112"/>
      <c r="MDQ49" s="112"/>
      <c r="MDR49" s="112"/>
      <c r="MDS49" s="112"/>
      <c r="MDT49" s="112"/>
      <c r="MDU49" s="112"/>
      <c r="MDV49" s="112"/>
      <c r="MDW49" s="112"/>
      <c r="MDX49" s="112"/>
      <c r="MDY49" s="112"/>
      <c r="MDZ49" s="112"/>
      <c r="MEA49" s="112"/>
      <c r="MEB49" s="112"/>
      <c r="MEC49" s="112"/>
      <c r="MED49" s="112"/>
      <c r="MEE49" s="112"/>
      <c r="MEF49" s="112"/>
      <c r="MEG49" s="112"/>
      <c r="MEH49" s="112"/>
      <c r="MEI49" s="112"/>
      <c r="MEJ49" s="112"/>
      <c r="MEK49" s="112"/>
      <c r="MEL49" s="112"/>
      <c r="MEM49" s="112"/>
      <c r="MEN49" s="112"/>
      <c r="MEO49" s="112"/>
      <c r="MEP49" s="112"/>
      <c r="MEQ49" s="112"/>
      <c r="MER49" s="112"/>
      <c r="MES49" s="112"/>
      <c r="MET49" s="112"/>
      <c r="MEU49" s="112"/>
      <c r="MEV49" s="112"/>
      <c r="MEW49" s="112"/>
      <c r="MEX49" s="112"/>
      <c r="MEY49" s="112"/>
      <c r="MEZ49" s="112"/>
      <c r="MFA49" s="112"/>
      <c r="MFB49" s="112"/>
      <c r="MFC49" s="112"/>
      <c r="MFD49" s="112"/>
      <c r="MFE49" s="112"/>
      <c r="MFF49" s="112"/>
      <c r="MFG49" s="112"/>
      <c r="MFH49" s="112"/>
      <c r="MFI49" s="112"/>
      <c r="MFJ49" s="112"/>
      <c r="MFK49" s="112"/>
      <c r="MFL49" s="112"/>
      <c r="MFM49" s="112"/>
      <c r="MFN49" s="112"/>
      <c r="MFO49" s="112"/>
      <c r="MFP49" s="112"/>
      <c r="MFQ49" s="112"/>
      <c r="MFR49" s="112"/>
      <c r="MFS49" s="112"/>
      <c r="MFT49" s="112"/>
      <c r="MFU49" s="112"/>
      <c r="MFV49" s="112"/>
      <c r="MFW49" s="112"/>
      <c r="MFX49" s="112"/>
      <c r="MFY49" s="112"/>
      <c r="MFZ49" s="112"/>
      <c r="MGA49" s="112"/>
      <c r="MGB49" s="112"/>
      <c r="MGC49" s="112"/>
      <c r="MGD49" s="112"/>
      <c r="MGE49" s="112"/>
      <c r="MGF49" s="112"/>
      <c r="MGG49" s="112"/>
      <c r="MGH49" s="112"/>
      <c r="MGI49" s="112"/>
      <c r="MGJ49" s="112"/>
      <c r="MGK49" s="112"/>
      <c r="MGL49" s="112"/>
      <c r="MGM49" s="112"/>
      <c r="MGN49" s="112"/>
      <c r="MGO49" s="112"/>
      <c r="MGP49" s="112"/>
      <c r="MGQ49" s="112"/>
      <c r="MGR49" s="112"/>
      <c r="MGS49" s="112"/>
      <c r="MGT49" s="112"/>
      <c r="MGU49" s="112"/>
      <c r="MGV49" s="112"/>
      <c r="MGW49" s="112"/>
      <c r="MGX49" s="112"/>
      <c r="MGY49" s="112"/>
      <c r="MGZ49" s="112"/>
      <c r="MHA49" s="112"/>
      <c r="MHB49" s="112"/>
      <c r="MHC49" s="112"/>
      <c r="MHD49" s="112"/>
      <c r="MHE49" s="112"/>
      <c r="MHF49" s="112"/>
      <c r="MHG49" s="112"/>
      <c r="MHH49" s="112"/>
      <c r="MHI49" s="112"/>
      <c r="MHJ49" s="112"/>
      <c r="MHK49" s="112"/>
      <c r="MHL49" s="112"/>
      <c r="MHM49" s="112"/>
      <c r="MHN49" s="112"/>
      <c r="MHO49" s="112"/>
      <c r="MHP49" s="112"/>
      <c r="MHQ49" s="112"/>
      <c r="MHR49" s="112"/>
      <c r="MHS49" s="112"/>
      <c r="MHT49" s="112"/>
      <c r="MHU49" s="112"/>
      <c r="MHV49" s="112"/>
      <c r="MHW49" s="112"/>
      <c r="MHX49" s="112"/>
      <c r="MHY49" s="112"/>
      <c r="MHZ49" s="112"/>
      <c r="MIA49" s="112"/>
      <c r="MIB49" s="112"/>
      <c r="MIC49" s="112"/>
      <c r="MID49" s="112"/>
      <c r="MIE49" s="112"/>
      <c r="MIF49" s="112"/>
      <c r="MIG49" s="112"/>
      <c r="MIH49" s="112"/>
      <c r="MII49" s="112"/>
      <c r="MIJ49" s="112"/>
      <c r="MIK49" s="112"/>
      <c r="MIL49" s="112"/>
      <c r="MIM49" s="112"/>
      <c r="MIN49" s="112"/>
      <c r="MIO49" s="112"/>
      <c r="MIP49" s="112"/>
      <c r="MIQ49" s="112"/>
      <c r="MIR49" s="112"/>
      <c r="MIS49" s="112"/>
      <c r="MIT49" s="112"/>
      <c r="MIU49" s="112"/>
      <c r="MIV49" s="112"/>
      <c r="MIW49" s="112"/>
      <c r="MIX49" s="112"/>
      <c r="MIY49" s="112"/>
      <c r="MIZ49" s="112"/>
      <c r="MJA49" s="112"/>
      <c r="MJB49" s="112"/>
      <c r="MJC49" s="112"/>
      <c r="MJD49" s="112"/>
      <c r="MJE49" s="112"/>
      <c r="MJF49" s="112"/>
      <c r="MJG49" s="112"/>
      <c r="MJH49" s="112"/>
      <c r="MJI49" s="112"/>
      <c r="MJJ49" s="112"/>
      <c r="MJK49" s="112"/>
      <c r="MJL49" s="112"/>
      <c r="MJM49" s="112"/>
      <c r="MJN49" s="112"/>
      <c r="MJO49" s="112"/>
      <c r="MJP49" s="112"/>
      <c r="MJQ49" s="112"/>
      <c r="MJR49" s="112"/>
      <c r="MJS49" s="112"/>
      <c r="MJT49" s="112"/>
      <c r="MJU49" s="112"/>
      <c r="MJV49" s="112"/>
      <c r="MJW49" s="112"/>
      <c r="MJX49" s="112"/>
      <c r="MJY49" s="112"/>
      <c r="MJZ49" s="112"/>
      <c r="MKA49" s="112"/>
      <c r="MKB49" s="112"/>
      <c r="MKC49" s="112"/>
      <c r="MKD49" s="112"/>
      <c r="MKE49" s="112"/>
      <c r="MKF49" s="112"/>
      <c r="MKG49" s="112"/>
      <c r="MKH49" s="112"/>
      <c r="MKI49" s="112"/>
      <c r="MKJ49" s="112"/>
      <c r="MKK49" s="112"/>
      <c r="MKL49" s="112"/>
      <c r="MKM49" s="112"/>
      <c r="MKN49" s="112"/>
      <c r="MKO49" s="112"/>
      <c r="MKP49" s="112"/>
      <c r="MKQ49" s="112"/>
      <c r="MKR49" s="112"/>
      <c r="MKS49" s="112"/>
      <c r="MKT49" s="112"/>
      <c r="MKU49" s="112"/>
      <c r="MKV49" s="112"/>
      <c r="MKW49" s="112"/>
      <c r="MKX49" s="112"/>
      <c r="MKY49" s="112"/>
      <c r="MKZ49" s="112"/>
      <c r="MLA49" s="112"/>
      <c r="MLB49" s="112"/>
      <c r="MLC49" s="112"/>
      <c r="MLD49" s="112"/>
      <c r="MLE49" s="112"/>
      <c r="MLF49" s="112"/>
      <c r="MLG49" s="112"/>
      <c r="MLH49" s="112"/>
      <c r="MLI49" s="112"/>
      <c r="MLJ49" s="112"/>
      <c r="MLK49" s="112"/>
      <c r="MLL49" s="112"/>
      <c r="MLM49" s="112"/>
      <c r="MLN49" s="112"/>
      <c r="MLO49" s="112"/>
      <c r="MLP49" s="112"/>
      <c r="MLQ49" s="112"/>
      <c r="MLR49" s="112"/>
      <c r="MLS49" s="112"/>
      <c r="MLT49" s="112"/>
      <c r="MLU49" s="112"/>
      <c r="MLV49" s="112"/>
      <c r="MLW49" s="112"/>
      <c r="MLX49" s="112"/>
      <c r="MLY49" s="112"/>
      <c r="MLZ49" s="112"/>
      <c r="MMA49" s="112"/>
      <c r="MMB49" s="112"/>
      <c r="MMC49" s="112"/>
      <c r="MMD49" s="112"/>
      <c r="MME49" s="112"/>
      <c r="MMF49" s="112"/>
      <c r="MMG49" s="112"/>
      <c r="MMH49" s="112"/>
      <c r="MMI49" s="112"/>
      <c r="MMJ49" s="112"/>
      <c r="MMK49" s="112"/>
      <c r="MML49" s="112"/>
      <c r="MMM49" s="112"/>
      <c r="MMN49" s="112"/>
      <c r="MMO49" s="112"/>
      <c r="MMP49" s="112"/>
      <c r="MMQ49" s="112"/>
      <c r="MMR49" s="112"/>
      <c r="MMS49" s="112"/>
      <c r="MMT49" s="112"/>
      <c r="MMU49" s="112"/>
      <c r="MMV49" s="112"/>
      <c r="MMW49" s="112"/>
      <c r="MMX49" s="112"/>
      <c r="MMY49" s="112"/>
      <c r="MMZ49" s="112"/>
      <c r="MNA49" s="112"/>
      <c r="MNB49" s="112"/>
      <c r="MNC49" s="112"/>
      <c r="MND49" s="112"/>
      <c r="MNE49" s="112"/>
      <c r="MNF49" s="112"/>
      <c r="MNG49" s="112"/>
      <c r="MNH49" s="112"/>
      <c r="MNI49" s="112"/>
      <c r="MNJ49" s="112"/>
      <c r="MNK49" s="112"/>
      <c r="MNL49" s="112"/>
      <c r="MNM49" s="112"/>
      <c r="MNN49" s="112"/>
      <c r="MNO49" s="112"/>
      <c r="MNP49" s="112"/>
      <c r="MNQ49" s="112"/>
      <c r="MNR49" s="112"/>
      <c r="MNS49" s="112"/>
      <c r="MNT49" s="112"/>
      <c r="MNU49" s="112"/>
      <c r="MNV49" s="112"/>
      <c r="MNW49" s="112"/>
      <c r="MNX49" s="112"/>
      <c r="MNY49" s="112"/>
      <c r="MNZ49" s="112"/>
      <c r="MOA49" s="112"/>
      <c r="MOB49" s="112"/>
      <c r="MOC49" s="112"/>
      <c r="MOD49" s="112"/>
      <c r="MOE49" s="112"/>
      <c r="MOF49" s="112"/>
      <c r="MOG49" s="112"/>
      <c r="MOH49" s="112"/>
      <c r="MOI49" s="112"/>
      <c r="MOJ49" s="112"/>
      <c r="MOK49" s="112"/>
      <c r="MOL49" s="112"/>
      <c r="MOM49" s="112"/>
      <c r="MON49" s="112"/>
      <c r="MOO49" s="112"/>
      <c r="MOP49" s="112"/>
      <c r="MOQ49" s="112"/>
      <c r="MOR49" s="112"/>
      <c r="MOS49" s="112"/>
      <c r="MOT49" s="112"/>
      <c r="MOU49" s="112"/>
      <c r="MOV49" s="112"/>
      <c r="MOW49" s="112"/>
      <c r="MOX49" s="112"/>
      <c r="MOY49" s="112"/>
      <c r="MOZ49" s="112"/>
      <c r="MPA49" s="112"/>
      <c r="MPB49" s="112"/>
      <c r="MPC49" s="112"/>
      <c r="MPD49" s="112"/>
      <c r="MPE49" s="112"/>
      <c r="MPF49" s="112"/>
      <c r="MPG49" s="112"/>
      <c r="MPH49" s="112"/>
      <c r="MPI49" s="112"/>
      <c r="MPJ49" s="112"/>
      <c r="MPK49" s="112"/>
      <c r="MPL49" s="112"/>
      <c r="MPM49" s="112"/>
      <c r="MPN49" s="112"/>
      <c r="MPO49" s="112"/>
      <c r="MPP49" s="112"/>
      <c r="MPQ49" s="112"/>
      <c r="MPR49" s="112"/>
      <c r="MPS49" s="112"/>
      <c r="MPT49" s="112"/>
      <c r="MPU49" s="112"/>
      <c r="MPV49" s="112"/>
      <c r="MPW49" s="112"/>
      <c r="MPX49" s="112"/>
      <c r="MPY49" s="112"/>
      <c r="MPZ49" s="112"/>
      <c r="MQA49" s="112"/>
      <c r="MQB49" s="112"/>
      <c r="MQC49" s="112"/>
      <c r="MQD49" s="112"/>
      <c r="MQE49" s="112"/>
      <c r="MQF49" s="112"/>
      <c r="MQG49" s="112"/>
      <c r="MQH49" s="112"/>
      <c r="MQI49" s="112"/>
      <c r="MQJ49" s="112"/>
      <c r="MQK49" s="112"/>
      <c r="MQL49" s="112"/>
      <c r="MQM49" s="112"/>
      <c r="MQN49" s="112"/>
      <c r="MQO49" s="112"/>
      <c r="MQP49" s="112"/>
      <c r="MQQ49" s="112"/>
      <c r="MQR49" s="112"/>
      <c r="MQS49" s="112"/>
      <c r="MQT49" s="112"/>
      <c r="MQU49" s="112"/>
      <c r="MQV49" s="112"/>
      <c r="MQW49" s="112"/>
      <c r="MQX49" s="112"/>
      <c r="MQY49" s="112"/>
      <c r="MQZ49" s="112"/>
      <c r="MRA49" s="112"/>
      <c r="MRB49" s="112"/>
      <c r="MRC49" s="112"/>
      <c r="MRD49" s="112"/>
      <c r="MRE49" s="112"/>
      <c r="MRF49" s="112"/>
      <c r="MRG49" s="112"/>
      <c r="MRH49" s="112"/>
      <c r="MRI49" s="112"/>
      <c r="MRJ49" s="112"/>
      <c r="MRK49" s="112"/>
      <c r="MRL49" s="112"/>
      <c r="MRM49" s="112"/>
      <c r="MRN49" s="112"/>
      <c r="MRO49" s="112"/>
      <c r="MRP49" s="112"/>
      <c r="MRQ49" s="112"/>
      <c r="MRR49" s="112"/>
      <c r="MRS49" s="112"/>
      <c r="MRT49" s="112"/>
      <c r="MRU49" s="112"/>
      <c r="MRV49" s="112"/>
      <c r="MRW49" s="112"/>
      <c r="MRX49" s="112"/>
      <c r="MRY49" s="112"/>
      <c r="MRZ49" s="112"/>
      <c r="MSA49" s="112"/>
      <c r="MSB49" s="112"/>
      <c r="MSC49" s="112"/>
      <c r="MSD49" s="112"/>
      <c r="MSE49" s="112"/>
      <c r="MSF49" s="112"/>
      <c r="MSG49" s="112"/>
      <c r="MSH49" s="112"/>
      <c r="MSI49" s="112"/>
      <c r="MSJ49" s="112"/>
      <c r="MSK49" s="112"/>
      <c r="MSL49" s="112"/>
      <c r="MSM49" s="112"/>
      <c r="MSN49" s="112"/>
      <c r="MSO49" s="112"/>
      <c r="MSP49" s="112"/>
      <c r="MSQ49" s="112"/>
      <c r="MSR49" s="112"/>
      <c r="MSS49" s="112"/>
      <c r="MST49" s="112"/>
      <c r="MSU49" s="112"/>
      <c r="MSV49" s="112"/>
      <c r="MSW49" s="112"/>
      <c r="MSX49" s="112"/>
      <c r="MSY49" s="112"/>
      <c r="MSZ49" s="112"/>
      <c r="MTA49" s="112"/>
      <c r="MTB49" s="112"/>
      <c r="MTC49" s="112"/>
      <c r="MTD49" s="112"/>
      <c r="MTE49" s="112"/>
      <c r="MTF49" s="112"/>
      <c r="MTG49" s="112"/>
      <c r="MTH49" s="112"/>
      <c r="MTI49" s="112"/>
      <c r="MTJ49" s="112"/>
      <c r="MTK49" s="112"/>
      <c r="MTL49" s="112"/>
      <c r="MTM49" s="112"/>
      <c r="MTN49" s="112"/>
      <c r="MTO49" s="112"/>
      <c r="MTP49" s="112"/>
      <c r="MTQ49" s="112"/>
      <c r="MTR49" s="112"/>
      <c r="MTS49" s="112"/>
      <c r="MTT49" s="112"/>
      <c r="MTU49" s="112"/>
      <c r="MTV49" s="112"/>
      <c r="MTW49" s="112"/>
      <c r="MTX49" s="112"/>
      <c r="MTY49" s="112"/>
      <c r="MTZ49" s="112"/>
      <c r="MUA49" s="112"/>
      <c r="MUB49" s="112"/>
      <c r="MUC49" s="112"/>
      <c r="MUD49" s="112"/>
      <c r="MUE49" s="112"/>
      <c r="MUF49" s="112"/>
      <c r="MUG49" s="112"/>
      <c r="MUH49" s="112"/>
      <c r="MUI49" s="112"/>
      <c r="MUJ49" s="112"/>
      <c r="MUK49" s="112"/>
      <c r="MUL49" s="112"/>
      <c r="MUM49" s="112"/>
      <c r="MUN49" s="112"/>
      <c r="MUO49" s="112"/>
      <c r="MUP49" s="112"/>
      <c r="MUQ49" s="112"/>
      <c r="MUR49" s="112"/>
      <c r="MUS49" s="112"/>
      <c r="MUT49" s="112"/>
      <c r="MUU49" s="112"/>
      <c r="MUV49" s="112"/>
      <c r="MUW49" s="112"/>
      <c r="MUX49" s="112"/>
      <c r="MUY49" s="112"/>
      <c r="MUZ49" s="112"/>
      <c r="MVA49" s="112"/>
      <c r="MVB49" s="112"/>
      <c r="MVC49" s="112"/>
      <c r="MVD49" s="112"/>
      <c r="MVE49" s="112"/>
      <c r="MVF49" s="112"/>
      <c r="MVG49" s="112"/>
      <c r="MVH49" s="112"/>
      <c r="MVI49" s="112"/>
      <c r="MVJ49" s="112"/>
      <c r="MVK49" s="112"/>
      <c r="MVL49" s="112"/>
      <c r="MVM49" s="112"/>
      <c r="MVN49" s="112"/>
      <c r="MVO49" s="112"/>
      <c r="MVP49" s="112"/>
      <c r="MVQ49" s="112"/>
      <c r="MVR49" s="112"/>
      <c r="MVS49" s="112"/>
      <c r="MVT49" s="112"/>
      <c r="MVU49" s="112"/>
      <c r="MVV49" s="112"/>
      <c r="MVW49" s="112"/>
      <c r="MVX49" s="112"/>
      <c r="MVY49" s="112"/>
      <c r="MVZ49" s="112"/>
      <c r="MWA49" s="112"/>
      <c r="MWB49" s="112"/>
      <c r="MWC49" s="112"/>
      <c r="MWD49" s="112"/>
      <c r="MWE49" s="112"/>
      <c r="MWF49" s="112"/>
      <c r="MWG49" s="112"/>
      <c r="MWH49" s="112"/>
      <c r="MWI49" s="112"/>
      <c r="MWJ49" s="112"/>
      <c r="MWK49" s="112"/>
      <c r="MWL49" s="112"/>
      <c r="MWM49" s="112"/>
      <c r="MWN49" s="112"/>
      <c r="MWO49" s="112"/>
      <c r="MWP49" s="112"/>
      <c r="MWQ49" s="112"/>
      <c r="MWR49" s="112"/>
      <c r="MWS49" s="112"/>
      <c r="MWT49" s="112"/>
      <c r="MWU49" s="112"/>
      <c r="MWV49" s="112"/>
      <c r="MWW49" s="112"/>
      <c r="MWX49" s="112"/>
      <c r="MWY49" s="112"/>
      <c r="MWZ49" s="112"/>
      <c r="MXA49" s="112"/>
      <c r="MXB49" s="112"/>
      <c r="MXC49" s="112"/>
      <c r="MXD49" s="112"/>
      <c r="MXE49" s="112"/>
      <c r="MXF49" s="112"/>
      <c r="MXG49" s="112"/>
      <c r="MXH49" s="112"/>
      <c r="MXI49" s="112"/>
      <c r="MXJ49" s="112"/>
      <c r="MXK49" s="112"/>
      <c r="MXL49" s="112"/>
      <c r="MXM49" s="112"/>
      <c r="MXN49" s="112"/>
      <c r="MXO49" s="112"/>
      <c r="MXP49" s="112"/>
      <c r="MXQ49" s="112"/>
      <c r="MXR49" s="112"/>
      <c r="MXS49" s="112"/>
      <c r="MXT49" s="112"/>
      <c r="MXU49" s="112"/>
      <c r="MXV49" s="112"/>
      <c r="MXW49" s="112"/>
      <c r="MXX49" s="112"/>
      <c r="MXY49" s="112"/>
      <c r="MXZ49" s="112"/>
      <c r="MYA49" s="112"/>
      <c r="MYB49" s="112"/>
      <c r="MYC49" s="112"/>
      <c r="MYD49" s="112"/>
      <c r="MYE49" s="112"/>
      <c r="MYF49" s="112"/>
      <c r="MYG49" s="112"/>
      <c r="MYH49" s="112"/>
      <c r="MYI49" s="112"/>
      <c r="MYJ49" s="112"/>
      <c r="MYK49" s="112"/>
      <c r="MYL49" s="112"/>
      <c r="MYM49" s="112"/>
      <c r="MYN49" s="112"/>
      <c r="MYO49" s="112"/>
      <c r="MYP49" s="112"/>
      <c r="MYQ49" s="112"/>
      <c r="MYR49" s="112"/>
      <c r="MYS49" s="112"/>
      <c r="MYT49" s="112"/>
      <c r="MYU49" s="112"/>
      <c r="MYV49" s="112"/>
      <c r="MYW49" s="112"/>
      <c r="MYX49" s="112"/>
      <c r="MYY49" s="112"/>
      <c r="MYZ49" s="112"/>
      <c r="MZA49" s="112"/>
      <c r="MZB49" s="112"/>
      <c r="MZC49" s="112"/>
      <c r="MZD49" s="112"/>
      <c r="MZE49" s="112"/>
      <c r="MZF49" s="112"/>
      <c r="MZG49" s="112"/>
      <c r="MZH49" s="112"/>
      <c r="MZI49" s="112"/>
      <c r="MZJ49" s="112"/>
      <c r="MZK49" s="112"/>
      <c r="MZL49" s="112"/>
      <c r="MZM49" s="112"/>
      <c r="MZN49" s="112"/>
      <c r="MZO49" s="112"/>
      <c r="MZP49" s="112"/>
      <c r="MZQ49" s="112"/>
      <c r="MZR49" s="112"/>
      <c r="MZS49" s="112"/>
      <c r="MZT49" s="112"/>
      <c r="MZU49" s="112"/>
      <c r="MZV49" s="112"/>
      <c r="MZW49" s="112"/>
      <c r="MZX49" s="112"/>
      <c r="MZY49" s="112"/>
      <c r="MZZ49" s="112"/>
      <c r="NAA49" s="112"/>
      <c r="NAB49" s="112"/>
      <c r="NAC49" s="112"/>
      <c r="NAD49" s="112"/>
      <c r="NAE49" s="112"/>
      <c r="NAF49" s="112"/>
      <c r="NAG49" s="112"/>
      <c r="NAH49" s="112"/>
      <c r="NAI49" s="112"/>
      <c r="NAJ49" s="112"/>
      <c r="NAK49" s="112"/>
      <c r="NAL49" s="112"/>
      <c r="NAM49" s="112"/>
      <c r="NAN49" s="112"/>
      <c r="NAO49" s="112"/>
      <c r="NAP49" s="112"/>
      <c r="NAQ49" s="112"/>
      <c r="NAR49" s="112"/>
      <c r="NAS49" s="112"/>
      <c r="NAT49" s="112"/>
      <c r="NAU49" s="112"/>
      <c r="NAV49" s="112"/>
      <c r="NAW49" s="112"/>
      <c r="NAX49" s="112"/>
      <c r="NAY49" s="112"/>
      <c r="NAZ49" s="112"/>
      <c r="NBA49" s="112"/>
      <c r="NBB49" s="112"/>
      <c r="NBC49" s="112"/>
      <c r="NBD49" s="112"/>
      <c r="NBE49" s="112"/>
      <c r="NBF49" s="112"/>
      <c r="NBG49" s="112"/>
      <c r="NBH49" s="112"/>
      <c r="NBI49" s="112"/>
      <c r="NBJ49" s="112"/>
      <c r="NBK49" s="112"/>
      <c r="NBL49" s="112"/>
      <c r="NBM49" s="112"/>
      <c r="NBN49" s="112"/>
      <c r="NBO49" s="112"/>
      <c r="NBP49" s="112"/>
      <c r="NBQ49" s="112"/>
      <c r="NBR49" s="112"/>
      <c r="NBS49" s="112"/>
      <c r="NBT49" s="112"/>
      <c r="NBU49" s="112"/>
      <c r="NBV49" s="112"/>
      <c r="NBW49" s="112"/>
      <c r="NBX49" s="112"/>
      <c r="NBY49" s="112"/>
      <c r="NBZ49" s="112"/>
      <c r="NCA49" s="112"/>
      <c r="NCB49" s="112"/>
      <c r="NCC49" s="112"/>
      <c r="NCD49" s="112"/>
      <c r="NCE49" s="112"/>
      <c r="NCF49" s="112"/>
      <c r="NCG49" s="112"/>
      <c r="NCH49" s="112"/>
      <c r="NCI49" s="112"/>
      <c r="NCJ49" s="112"/>
      <c r="NCK49" s="112"/>
      <c r="NCL49" s="112"/>
      <c r="NCM49" s="112"/>
      <c r="NCN49" s="112"/>
      <c r="NCO49" s="112"/>
      <c r="NCP49" s="112"/>
      <c r="NCQ49" s="112"/>
      <c r="NCR49" s="112"/>
      <c r="NCS49" s="112"/>
      <c r="NCT49" s="112"/>
      <c r="NCU49" s="112"/>
      <c r="NCV49" s="112"/>
      <c r="NCW49" s="112"/>
      <c r="NCX49" s="112"/>
      <c r="NCY49" s="112"/>
      <c r="NCZ49" s="112"/>
      <c r="NDA49" s="112"/>
      <c r="NDB49" s="112"/>
      <c r="NDC49" s="112"/>
      <c r="NDD49" s="112"/>
      <c r="NDE49" s="112"/>
      <c r="NDF49" s="112"/>
      <c r="NDG49" s="112"/>
      <c r="NDH49" s="112"/>
      <c r="NDI49" s="112"/>
      <c r="NDJ49" s="112"/>
      <c r="NDK49" s="112"/>
      <c r="NDL49" s="112"/>
      <c r="NDM49" s="112"/>
      <c r="NDN49" s="112"/>
      <c r="NDO49" s="112"/>
      <c r="NDP49" s="112"/>
      <c r="NDQ49" s="112"/>
      <c r="NDR49" s="112"/>
      <c r="NDS49" s="112"/>
      <c r="NDT49" s="112"/>
      <c r="NDU49" s="112"/>
      <c r="NDV49" s="112"/>
      <c r="NDW49" s="112"/>
      <c r="NDX49" s="112"/>
      <c r="NDY49" s="112"/>
      <c r="NDZ49" s="112"/>
      <c r="NEA49" s="112"/>
      <c r="NEB49" s="112"/>
      <c r="NEC49" s="112"/>
      <c r="NED49" s="112"/>
      <c r="NEE49" s="112"/>
      <c r="NEF49" s="112"/>
      <c r="NEG49" s="112"/>
      <c r="NEH49" s="112"/>
      <c r="NEI49" s="112"/>
      <c r="NEJ49" s="112"/>
      <c r="NEK49" s="112"/>
      <c r="NEL49" s="112"/>
      <c r="NEM49" s="112"/>
      <c r="NEN49" s="112"/>
      <c r="NEO49" s="112"/>
      <c r="NEP49" s="112"/>
      <c r="NEQ49" s="112"/>
      <c r="NER49" s="112"/>
      <c r="NES49" s="112"/>
      <c r="NET49" s="112"/>
      <c r="NEU49" s="112"/>
      <c r="NEV49" s="112"/>
      <c r="NEW49" s="112"/>
      <c r="NEX49" s="112"/>
      <c r="NEY49" s="112"/>
      <c r="NEZ49" s="112"/>
      <c r="NFA49" s="112"/>
      <c r="NFB49" s="112"/>
      <c r="NFC49" s="112"/>
      <c r="NFD49" s="112"/>
      <c r="NFE49" s="112"/>
      <c r="NFF49" s="112"/>
      <c r="NFG49" s="112"/>
      <c r="NFH49" s="112"/>
      <c r="NFI49" s="112"/>
      <c r="NFJ49" s="112"/>
      <c r="NFK49" s="112"/>
      <c r="NFL49" s="112"/>
      <c r="NFM49" s="112"/>
      <c r="NFN49" s="112"/>
      <c r="NFO49" s="112"/>
      <c r="NFP49" s="112"/>
      <c r="NFQ49" s="112"/>
      <c r="NFR49" s="112"/>
      <c r="NFS49" s="112"/>
      <c r="NFT49" s="112"/>
      <c r="NFU49" s="112"/>
      <c r="NFV49" s="112"/>
      <c r="NFW49" s="112"/>
      <c r="NFX49" s="112"/>
      <c r="NFY49" s="112"/>
      <c r="NFZ49" s="112"/>
      <c r="NGA49" s="112"/>
      <c r="NGB49" s="112"/>
      <c r="NGC49" s="112"/>
      <c r="NGD49" s="112"/>
      <c r="NGE49" s="112"/>
      <c r="NGF49" s="112"/>
      <c r="NGG49" s="112"/>
      <c r="NGH49" s="112"/>
      <c r="NGI49" s="112"/>
      <c r="NGJ49" s="112"/>
      <c r="NGK49" s="112"/>
      <c r="NGL49" s="112"/>
      <c r="NGM49" s="112"/>
      <c r="NGN49" s="112"/>
      <c r="NGO49" s="112"/>
      <c r="NGP49" s="112"/>
      <c r="NGQ49" s="112"/>
      <c r="NGR49" s="112"/>
      <c r="NGS49" s="112"/>
      <c r="NGT49" s="112"/>
      <c r="NGU49" s="112"/>
      <c r="NGV49" s="112"/>
      <c r="NGW49" s="112"/>
      <c r="NGX49" s="112"/>
      <c r="NGY49" s="112"/>
      <c r="NGZ49" s="112"/>
      <c r="NHA49" s="112"/>
      <c r="NHB49" s="112"/>
      <c r="NHC49" s="112"/>
      <c r="NHD49" s="112"/>
      <c r="NHE49" s="112"/>
      <c r="NHF49" s="112"/>
      <c r="NHG49" s="112"/>
      <c r="NHH49" s="112"/>
      <c r="NHI49" s="112"/>
      <c r="NHJ49" s="112"/>
      <c r="NHK49" s="112"/>
      <c r="NHL49" s="112"/>
      <c r="NHM49" s="112"/>
      <c r="NHN49" s="112"/>
      <c r="NHO49" s="112"/>
      <c r="NHP49" s="112"/>
      <c r="NHQ49" s="112"/>
      <c r="NHR49" s="112"/>
      <c r="NHS49" s="112"/>
      <c r="NHT49" s="112"/>
      <c r="NHU49" s="112"/>
      <c r="NHV49" s="112"/>
      <c r="NHW49" s="112"/>
      <c r="NHX49" s="112"/>
      <c r="NHY49" s="112"/>
      <c r="NHZ49" s="112"/>
      <c r="NIA49" s="112"/>
      <c r="NIB49" s="112"/>
      <c r="NIC49" s="112"/>
      <c r="NID49" s="112"/>
      <c r="NIE49" s="112"/>
      <c r="NIF49" s="112"/>
      <c r="NIG49" s="112"/>
      <c r="NIH49" s="112"/>
      <c r="NII49" s="112"/>
      <c r="NIJ49" s="112"/>
      <c r="NIK49" s="112"/>
      <c r="NIL49" s="112"/>
      <c r="NIM49" s="112"/>
      <c r="NIN49" s="112"/>
      <c r="NIO49" s="112"/>
      <c r="NIP49" s="112"/>
      <c r="NIQ49" s="112"/>
      <c r="NIR49" s="112"/>
      <c r="NIS49" s="112"/>
      <c r="NIT49" s="112"/>
      <c r="NIU49" s="112"/>
      <c r="NIV49" s="112"/>
      <c r="NIW49" s="112"/>
      <c r="NIX49" s="112"/>
      <c r="NIY49" s="112"/>
      <c r="NIZ49" s="112"/>
      <c r="NJA49" s="112"/>
      <c r="NJB49" s="112"/>
      <c r="NJC49" s="112"/>
      <c r="NJD49" s="112"/>
      <c r="NJE49" s="112"/>
      <c r="NJF49" s="112"/>
      <c r="NJG49" s="112"/>
      <c r="NJH49" s="112"/>
      <c r="NJI49" s="112"/>
      <c r="NJJ49" s="112"/>
      <c r="NJK49" s="112"/>
      <c r="NJL49" s="112"/>
      <c r="NJM49" s="112"/>
      <c r="NJN49" s="112"/>
      <c r="NJO49" s="112"/>
      <c r="NJP49" s="112"/>
      <c r="NJQ49" s="112"/>
      <c r="NJR49" s="112"/>
      <c r="NJS49" s="112"/>
      <c r="NJT49" s="112"/>
      <c r="NJU49" s="112"/>
      <c r="NJV49" s="112"/>
      <c r="NJW49" s="112"/>
      <c r="NJX49" s="112"/>
      <c r="NJY49" s="112"/>
      <c r="NJZ49" s="112"/>
      <c r="NKA49" s="112"/>
      <c r="NKB49" s="112"/>
      <c r="NKC49" s="112"/>
      <c r="NKD49" s="112"/>
      <c r="NKE49" s="112"/>
      <c r="NKF49" s="112"/>
      <c r="NKG49" s="112"/>
      <c r="NKH49" s="112"/>
      <c r="NKI49" s="112"/>
      <c r="NKJ49" s="112"/>
      <c r="NKK49" s="112"/>
      <c r="NKL49" s="112"/>
      <c r="NKM49" s="112"/>
      <c r="NKN49" s="112"/>
      <c r="NKO49" s="112"/>
      <c r="NKP49" s="112"/>
      <c r="NKQ49" s="112"/>
      <c r="NKR49" s="112"/>
      <c r="NKS49" s="112"/>
      <c r="NKT49" s="112"/>
      <c r="NKU49" s="112"/>
      <c r="NKV49" s="112"/>
      <c r="NKW49" s="112"/>
      <c r="NKX49" s="112"/>
      <c r="NKY49" s="112"/>
      <c r="NKZ49" s="112"/>
      <c r="NLA49" s="112"/>
      <c r="NLB49" s="112"/>
      <c r="NLC49" s="112"/>
      <c r="NLD49" s="112"/>
      <c r="NLE49" s="112"/>
      <c r="NLF49" s="112"/>
      <c r="NLG49" s="112"/>
      <c r="NLH49" s="112"/>
      <c r="NLI49" s="112"/>
      <c r="NLJ49" s="112"/>
      <c r="NLK49" s="112"/>
      <c r="NLL49" s="112"/>
      <c r="NLM49" s="112"/>
      <c r="NLN49" s="112"/>
      <c r="NLO49" s="112"/>
      <c r="NLP49" s="112"/>
      <c r="NLQ49" s="112"/>
      <c r="NLR49" s="112"/>
      <c r="NLS49" s="112"/>
      <c r="NLT49" s="112"/>
      <c r="NLU49" s="112"/>
      <c r="NLV49" s="112"/>
      <c r="NLW49" s="112"/>
      <c r="NLX49" s="112"/>
      <c r="NLY49" s="112"/>
      <c r="NLZ49" s="112"/>
      <c r="NMA49" s="112"/>
      <c r="NMB49" s="112"/>
      <c r="NMC49" s="112"/>
      <c r="NMD49" s="112"/>
      <c r="NME49" s="112"/>
      <c r="NMF49" s="112"/>
      <c r="NMG49" s="112"/>
      <c r="NMH49" s="112"/>
      <c r="NMI49" s="112"/>
      <c r="NMJ49" s="112"/>
      <c r="NMK49" s="112"/>
      <c r="NML49" s="112"/>
      <c r="NMM49" s="112"/>
      <c r="NMN49" s="112"/>
      <c r="NMO49" s="112"/>
      <c r="NMP49" s="112"/>
      <c r="NMQ49" s="112"/>
      <c r="NMR49" s="112"/>
      <c r="NMS49" s="112"/>
      <c r="NMT49" s="112"/>
      <c r="NMU49" s="112"/>
      <c r="NMV49" s="112"/>
      <c r="NMW49" s="112"/>
      <c r="NMX49" s="112"/>
      <c r="NMY49" s="112"/>
      <c r="NMZ49" s="112"/>
      <c r="NNA49" s="112"/>
      <c r="NNB49" s="112"/>
      <c r="NNC49" s="112"/>
      <c r="NND49" s="112"/>
      <c r="NNE49" s="112"/>
      <c r="NNF49" s="112"/>
      <c r="NNG49" s="112"/>
      <c r="NNH49" s="112"/>
      <c r="NNI49" s="112"/>
      <c r="NNJ49" s="112"/>
      <c r="NNK49" s="112"/>
      <c r="NNL49" s="112"/>
      <c r="NNM49" s="112"/>
      <c r="NNN49" s="112"/>
      <c r="NNO49" s="112"/>
      <c r="NNP49" s="112"/>
      <c r="NNQ49" s="112"/>
      <c r="NNR49" s="112"/>
      <c r="NNS49" s="112"/>
      <c r="NNT49" s="112"/>
      <c r="NNU49" s="112"/>
      <c r="NNV49" s="112"/>
      <c r="NNW49" s="112"/>
      <c r="NNX49" s="112"/>
      <c r="NNY49" s="112"/>
      <c r="NNZ49" s="112"/>
      <c r="NOA49" s="112"/>
      <c r="NOB49" s="112"/>
      <c r="NOC49" s="112"/>
      <c r="NOD49" s="112"/>
      <c r="NOE49" s="112"/>
      <c r="NOF49" s="112"/>
      <c r="NOG49" s="112"/>
      <c r="NOH49" s="112"/>
      <c r="NOI49" s="112"/>
      <c r="NOJ49" s="112"/>
      <c r="NOK49" s="112"/>
      <c r="NOL49" s="112"/>
      <c r="NOM49" s="112"/>
      <c r="NON49" s="112"/>
      <c r="NOO49" s="112"/>
      <c r="NOP49" s="112"/>
      <c r="NOQ49" s="112"/>
      <c r="NOR49" s="112"/>
      <c r="NOS49" s="112"/>
      <c r="NOT49" s="112"/>
      <c r="NOU49" s="112"/>
      <c r="NOV49" s="112"/>
      <c r="NOW49" s="112"/>
      <c r="NOX49" s="112"/>
      <c r="NOY49" s="112"/>
      <c r="NOZ49" s="112"/>
      <c r="NPA49" s="112"/>
      <c r="NPB49" s="112"/>
      <c r="NPC49" s="112"/>
      <c r="NPD49" s="112"/>
      <c r="NPE49" s="112"/>
      <c r="NPF49" s="112"/>
      <c r="NPG49" s="112"/>
      <c r="NPH49" s="112"/>
      <c r="NPI49" s="112"/>
      <c r="NPJ49" s="112"/>
      <c r="NPK49" s="112"/>
      <c r="NPL49" s="112"/>
      <c r="NPM49" s="112"/>
      <c r="NPN49" s="112"/>
      <c r="NPO49" s="112"/>
      <c r="NPP49" s="112"/>
      <c r="NPQ49" s="112"/>
      <c r="NPR49" s="112"/>
      <c r="NPS49" s="112"/>
      <c r="NPT49" s="112"/>
      <c r="NPU49" s="112"/>
      <c r="NPV49" s="112"/>
      <c r="NPW49" s="112"/>
      <c r="NPX49" s="112"/>
      <c r="NPY49" s="112"/>
      <c r="NPZ49" s="112"/>
      <c r="NQA49" s="112"/>
      <c r="NQB49" s="112"/>
      <c r="NQC49" s="112"/>
      <c r="NQD49" s="112"/>
      <c r="NQE49" s="112"/>
      <c r="NQF49" s="112"/>
      <c r="NQG49" s="112"/>
      <c r="NQH49" s="112"/>
      <c r="NQI49" s="112"/>
      <c r="NQJ49" s="112"/>
      <c r="NQK49" s="112"/>
      <c r="NQL49" s="112"/>
      <c r="NQM49" s="112"/>
      <c r="NQN49" s="112"/>
      <c r="NQO49" s="112"/>
      <c r="NQP49" s="112"/>
      <c r="NQQ49" s="112"/>
      <c r="NQR49" s="112"/>
      <c r="NQS49" s="112"/>
      <c r="NQT49" s="112"/>
      <c r="NQU49" s="112"/>
      <c r="NQV49" s="112"/>
      <c r="NQW49" s="112"/>
      <c r="NQX49" s="112"/>
      <c r="NQY49" s="112"/>
      <c r="NQZ49" s="112"/>
      <c r="NRA49" s="112"/>
      <c r="NRB49" s="112"/>
      <c r="NRC49" s="112"/>
      <c r="NRD49" s="112"/>
      <c r="NRE49" s="112"/>
      <c r="NRF49" s="112"/>
      <c r="NRG49" s="112"/>
      <c r="NRH49" s="112"/>
      <c r="NRI49" s="112"/>
      <c r="NRJ49" s="112"/>
      <c r="NRK49" s="112"/>
      <c r="NRL49" s="112"/>
      <c r="NRM49" s="112"/>
      <c r="NRN49" s="112"/>
      <c r="NRO49" s="112"/>
      <c r="NRP49" s="112"/>
      <c r="NRQ49" s="112"/>
      <c r="NRR49" s="112"/>
      <c r="NRS49" s="112"/>
      <c r="NRT49" s="112"/>
      <c r="NRU49" s="112"/>
      <c r="NRV49" s="112"/>
      <c r="NRW49" s="112"/>
      <c r="NRX49" s="112"/>
      <c r="NRY49" s="112"/>
      <c r="NRZ49" s="112"/>
      <c r="NSA49" s="112"/>
      <c r="NSB49" s="112"/>
      <c r="NSC49" s="112"/>
      <c r="NSD49" s="112"/>
      <c r="NSE49" s="112"/>
      <c r="NSF49" s="112"/>
      <c r="NSG49" s="112"/>
      <c r="NSH49" s="112"/>
      <c r="NSI49" s="112"/>
      <c r="NSJ49" s="112"/>
      <c r="NSK49" s="112"/>
      <c r="NSL49" s="112"/>
      <c r="NSM49" s="112"/>
      <c r="NSN49" s="112"/>
      <c r="NSO49" s="112"/>
      <c r="NSP49" s="112"/>
      <c r="NSQ49" s="112"/>
      <c r="NSR49" s="112"/>
      <c r="NSS49" s="112"/>
      <c r="NST49" s="112"/>
      <c r="NSU49" s="112"/>
      <c r="NSV49" s="112"/>
      <c r="NSW49" s="112"/>
      <c r="NSX49" s="112"/>
      <c r="NSY49" s="112"/>
      <c r="NSZ49" s="112"/>
      <c r="NTA49" s="112"/>
      <c r="NTB49" s="112"/>
      <c r="NTC49" s="112"/>
      <c r="NTD49" s="112"/>
      <c r="NTE49" s="112"/>
      <c r="NTF49" s="112"/>
      <c r="NTG49" s="112"/>
      <c r="NTH49" s="112"/>
      <c r="NTI49" s="112"/>
      <c r="NTJ49" s="112"/>
      <c r="NTK49" s="112"/>
      <c r="NTL49" s="112"/>
      <c r="NTM49" s="112"/>
      <c r="NTN49" s="112"/>
      <c r="NTO49" s="112"/>
      <c r="NTP49" s="112"/>
      <c r="NTQ49" s="112"/>
      <c r="NTR49" s="112"/>
      <c r="NTS49" s="112"/>
      <c r="NTT49" s="112"/>
      <c r="NTU49" s="112"/>
      <c r="NTV49" s="112"/>
      <c r="NTW49" s="112"/>
      <c r="NTX49" s="112"/>
      <c r="NTY49" s="112"/>
      <c r="NTZ49" s="112"/>
      <c r="NUA49" s="112"/>
      <c r="NUB49" s="112"/>
      <c r="NUC49" s="112"/>
      <c r="NUD49" s="112"/>
      <c r="NUE49" s="112"/>
      <c r="NUF49" s="112"/>
      <c r="NUG49" s="112"/>
      <c r="NUH49" s="112"/>
      <c r="NUI49" s="112"/>
      <c r="NUJ49" s="112"/>
      <c r="NUK49" s="112"/>
      <c r="NUL49" s="112"/>
      <c r="NUM49" s="112"/>
      <c r="NUN49" s="112"/>
      <c r="NUO49" s="112"/>
      <c r="NUP49" s="112"/>
      <c r="NUQ49" s="112"/>
      <c r="NUR49" s="112"/>
      <c r="NUS49" s="112"/>
      <c r="NUT49" s="112"/>
      <c r="NUU49" s="112"/>
      <c r="NUV49" s="112"/>
      <c r="NUW49" s="112"/>
      <c r="NUX49" s="112"/>
      <c r="NUY49" s="112"/>
      <c r="NUZ49" s="112"/>
      <c r="NVA49" s="112"/>
      <c r="NVB49" s="112"/>
      <c r="NVC49" s="112"/>
      <c r="NVD49" s="112"/>
      <c r="NVE49" s="112"/>
      <c r="NVF49" s="112"/>
      <c r="NVG49" s="112"/>
      <c r="NVH49" s="112"/>
      <c r="NVI49" s="112"/>
      <c r="NVJ49" s="112"/>
      <c r="NVK49" s="112"/>
      <c r="NVL49" s="112"/>
      <c r="NVM49" s="112"/>
      <c r="NVN49" s="112"/>
      <c r="NVO49" s="112"/>
      <c r="NVP49" s="112"/>
      <c r="NVQ49" s="112"/>
      <c r="NVR49" s="112"/>
      <c r="NVS49" s="112"/>
      <c r="NVT49" s="112"/>
      <c r="NVU49" s="112"/>
      <c r="NVV49" s="112"/>
      <c r="NVW49" s="112"/>
      <c r="NVX49" s="112"/>
      <c r="NVY49" s="112"/>
      <c r="NVZ49" s="112"/>
      <c r="NWA49" s="112"/>
      <c r="NWB49" s="112"/>
      <c r="NWC49" s="112"/>
      <c r="NWD49" s="112"/>
      <c r="NWE49" s="112"/>
      <c r="NWF49" s="112"/>
      <c r="NWG49" s="112"/>
      <c r="NWH49" s="112"/>
      <c r="NWI49" s="112"/>
      <c r="NWJ49" s="112"/>
      <c r="NWK49" s="112"/>
      <c r="NWL49" s="112"/>
      <c r="NWM49" s="112"/>
      <c r="NWN49" s="112"/>
      <c r="NWO49" s="112"/>
      <c r="NWP49" s="112"/>
      <c r="NWQ49" s="112"/>
      <c r="NWR49" s="112"/>
      <c r="NWS49" s="112"/>
      <c r="NWT49" s="112"/>
      <c r="NWU49" s="112"/>
      <c r="NWV49" s="112"/>
      <c r="NWW49" s="112"/>
      <c r="NWX49" s="112"/>
      <c r="NWY49" s="112"/>
      <c r="NWZ49" s="112"/>
      <c r="NXA49" s="112"/>
      <c r="NXB49" s="112"/>
      <c r="NXC49" s="112"/>
      <c r="NXD49" s="112"/>
      <c r="NXE49" s="112"/>
      <c r="NXF49" s="112"/>
      <c r="NXG49" s="112"/>
      <c r="NXH49" s="112"/>
      <c r="NXI49" s="112"/>
      <c r="NXJ49" s="112"/>
      <c r="NXK49" s="112"/>
      <c r="NXL49" s="112"/>
      <c r="NXM49" s="112"/>
      <c r="NXN49" s="112"/>
      <c r="NXO49" s="112"/>
      <c r="NXP49" s="112"/>
      <c r="NXQ49" s="112"/>
      <c r="NXR49" s="112"/>
      <c r="NXS49" s="112"/>
      <c r="NXT49" s="112"/>
      <c r="NXU49" s="112"/>
      <c r="NXV49" s="112"/>
      <c r="NXW49" s="112"/>
      <c r="NXX49" s="112"/>
      <c r="NXY49" s="112"/>
      <c r="NXZ49" s="112"/>
      <c r="NYA49" s="112"/>
      <c r="NYB49" s="112"/>
      <c r="NYC49" s="112"/>
      <c r="NYD49" s="112"/>
      <c r="NYE49" s="112"/>
      <c r="NYF49" s="112"/>
      <c r="NYG49" s="112"/>
      <c r="NYH49" s="112"/>
      <c r="NYI49" s="112"/>
      <c r="NYJ49" s="112"/>
      <c r="NYK49" s="112"/>
      <c r="NYL49" s="112"/>
      <c r="NYM49" s="112"/>
      <c r="NYN49" s="112"/>
      <c r="NYO49" s="112"/>
      <c r="NYP49" s="112"/>
      <c r="NYQ49" s="112"/>
      <c r="NYR49" s="112"/>
      <c r="NYS49" s="112"/>
      <c r="NYT49" s="112"/>
      <c r="NYU49" s="112"/>
      <c r="NYV49" s="112"/>
      <c r="NYW49" s="112"/>
      <c r="NYX49" s="112"/>
      <c r="NYY49" s="112"/>
      <c r="NYZ49" s="112"/>
      <c r="NZA49" s="112"/>
      <c r="NZB49" s="112"/>
      <c r="NZC49" s="112"/>
      <c r="NZD49" s="112"/>
      <c r="NZE49" s="112"/>
      <c r="NZF49" s="112"/>
      <c r="NZG49" s="112"/>
      <c r="NZH49" s="112"/>
      <c r="NZI49" s="112"/>
      <c r="NZJ49" s="112"/>
      <c r="NZK49" s="112"/>
      <c r="NZL49" s="112"/>
      <c r="NZM49" s="112"/>
      <c r="NZN49" s="112"/>
      <c r="NZO49" s="112"/>
      <c r="NZP49" s="112"/>
      <c r="NZQ49" s="112"/>
      <c r="NZR49" s="112"/>
      <c r="NZS49" s="112"/>
      <c r="NZT49" s="112"/>
      <c r="NZU49" s="112"/>
      <c r="NZV49" s="112"/>
      <c r="NZW49" s="112"/>
      <c r="NZX49" s="112"/>
      <c r="NZY49" s="112"/>
      <c r="NZZ49" s="112"/>
      <c r="OAA49" s="112"/>
      <c r="OAB49" s="112"/>
      <c r="OAC49" s="112"/>
      <c r="OAD49" s="112"/>
      <c r="OAE49" s="112"/>
      <c r="OAF49" s="112"/>
      <c r="OAG49" s="112"/>
      <c r="OAH49" s="112"/>
      <c r="OAI49" s="112"/>
      <c r="OAJ49" s="112"/>
      <c r="OAK49" s="112"/>
      <c r="OAL49" s="112"/>
      <c r="OAM49" s="112"/>
      <c r="OAN49" s="112"/>
      <c r="OAO49" s="112"/>
      <c r="OAP49" s="112"/>
      <c r="OAQ49" s="112"/>
      <c r="OAR49" s="112"/>
      <c r="OAS49" s="112"/>
      <c r="OAT49" s="112"/>
      <c r="OAU49" s="112"/>
      <c r="OAV49" s="112"/>
      <c r="OAW49" s="112"/>
      <c r="OAX49" s="112"/>
      <c r="OAY49" s="112"/>
      <c r="OAZ49" s="112"/>
      <c r="OBA49" s="112"/>
      <c r="OBB49" s="112"/>
      <c r="OBC49" s="112"/>
      <c r="OBD49" s="112"/>
      <c r="OBE49" s="112"/>
      <c r="OBF49" s="112"/>
      <c r="OBG49" s="112"/>
      <c r="OBH49" s="112"/>
      <c r="OBI49" s="112"/>
      <c r="OBJ49" s="112"/>
      <c r="OBK49" s="112"/>
      <c r="OBL49" s="112"/>
      <c r="OBM49" s="112"/>
      <c r="OBN49" s="112"/>
      <c r="OBO49" s="112"/>
      <c r="OBP49" s="112"/>
      <c r="OBQ49" s="112"/>
      <c r="OBR49" s="112"/>
      <c r="OBS49" s="112"/>
      <c r="OBT49" s="112"/>
      <c r="OBU49" s="112"/>
      <c r="OBV49" s="112"/>
      <c r="OBW49" s="112"/>
      <c r="OBX49" s="112"/>
      <c r="OBY49" s="112"/>
      <c r="OBZ49" s="112"/>
      <c r="OCA49" s="112"/>
      <c r="OCB49" s="112"/>
      <c r="OCC49" s="112"/>
      <c r="OCD49" s="112"/>
      <c r="OCE49" s="112"/>
      <c r="OCF49" s="112"/>
      <c r="OCG49" s="112"/>
      <c r="OCH49" s="112"/>
      <c r="OCI49" s="112"/>
      <c r="OCJ49" s="112"/>
      <c r="OCK49" s="112"/>
      <c r="OCL49" s="112"/>
      <c r="OCM49" s="112"/>
      <c r="OCN49" s="112"/>
      <c r="OCO49" s="112"/>
      <c r="OCP49" s="112"/>
      <c r="OCQ49" s="112"/>
      <c r="OCR49" s="112"/>
      <c r="OCS49" s="112"/>
      <c r="OCT49" s="112"/>
      <c r="OCU49" s="112"/>
      <c r="OCV49" s="112"/>
      <c r="OCW49" s="112"/>
      <c r="OCX49" s="112"/>
      <c r="OCY49" s="112"/>
      <c r="OCZ49" s="112"/>
      <c r="ODA49" s="112"/>
      <c r="ODB49" s="112"/>
      <c r="ODC49" s="112"/>
      <c r="ODD49" s="112"/>
      <c r="ODE49" s="112"/>
      <c r="ODF49" s="112"/>
      <c r="ODG49" s="112"/>
      <c r="ODH49" s="112"/>
      <c r="ODI49" s="112"/>
      <c r="ODJ49" s="112"/>
      <c r="ODK49" s="112"/>
      <c r="ODL49" s="112"/>
      <c r="ODM49" s="112"/>
      <c r="ODN49" s="112"/>
      <c r="ODO49" s="112"/>
      <c r="ODP49" s="112"/>
      <c r="ODQ49" s="112"/>
      <c r="ODR49" s="112"/>
      <c r="ODS49" s="112"/>
      <c r="ODT49" s="112"/>
      <c r="ODU49" s="112"/>
      <c r="ODV49" s="112"/>
      <c r="ODW49" s="112"/>
      <c r="ODX49" s="112"/>
      <c r="ODY49" s="112"/>
      <c r="ODZ49" s="112"/>
      <c r="OEA49" s="112"/>
      <c r="OEB49" s="112"/>
      <c r="OEC49" s="112"/>
      <c r="OED49" s="112"/>
      <c r="OEE49" s="112"/>
      <c r="OEF49" s="112"/>
      <c r="OEG49" s="112"/>
      <c r="OEH49" s="112"/>
      <c r="OEI49" s="112"/>
      <c r="OEJ49" s="112"/>
      <c r="OEK49" s="112"/>
      <c r="OEL49" s="112"/>
      <c r="OEM49" s="112"/>
      <c r="OEN49" s="112"/>
      <c r="OEO49" s="112"/>
      <c r="OEP49" s="112"/>
      <c r="OEQ49" s="112"/>
      <c r="OER49" s="112"/>
      <c r="OES49" s="112"/>
      <c r="OET49" s="112"/>
      <c r="OEU49" s="112"/>
      <c r="OEV49" s="112"/>
      <c r="OEW49" s="112"/>
      <c r="OEX49" s="112"/>
      <c r="OEY49" s="112"/>
      <c r="OEZ49" s="112"/>
      <c r="OFA49" s="112"/>
      <c r="OFB49" s="112"/>
      <c r="OFC49" s="112"/>
      <c r="OFD49" s="112"/>
      <c r="OFE49" s="112"/>
      <c r="OFF49" s="112"/>
      <c r="OFG49" s="112"/>
      <c r="OFH49" s="112"/>
      <c r="OFI49" s="112"/>
      <c r="OFJ49" s="112"/>
      <c r="OFK49" s="112"/>
      <c r="OFL49" s="112"/>
      <c r="OFM49" s="112"/>
      <c r="OFN49" s="112"/>
      <c r="OFO49" s="112"/>
      <c r="OFP49" s="112"/>
      <c r="OFQ49" s="112"/>
      <c r="OFR49" s="112"/>
      <c r="OFS49" s="112"/>
      <c r="OFT49" s="112"/>
      <c r="OFU49" s="112"/>
      <c r="OFV49" s="112"/>
      <c r="OFW49" s="112"/>
      <c r="OFX49" s="112"/>
      <c r="OFY49" s="112"/>
      <c r="OFZ49" s="112"/>
      <c r="OGA49" s="112"/>
      <c r="OGB49" s="112"/>
      <c r="OGC49" s="112"/>
      <c r="OGD49" s="112"/>
      <c r="OGE49" s="112"/>
      <c r="OGF49" s="112"/>
      <c r="OGG49" s="112"/>
      <c r="OGH49" s="112"/>
      <c r="OGI49" s="112"/>
      <c r="OGJ49" s="112"/>
      <c r="OGK49" s="112"/>
      <c r="OGL49" s="112"/>
      <c r="OGM49" s="112"/>
      <c r="OGN49" s="112"/>
      <c r="OGO49" s="112"/>
      <c r="OGP49" s="112"/>
      <c r="OGQ49" s="112"/>
      <c r="OGR49" s="112"/>
      <c r="OGS49" s="112"/>
      <c r="OGT49" s="112"/>
      <c r="OGU49" s="112"/>
      <c r="OGV49" s="112"/>
      <c r="OGW49" s="112"/>
      <c r="OGX49" s="112"/>
      <c r="OGY49" s="112"/>
      <c r="OGZ49" s="112"/>
      <c r="OHA49" s="112"/>
      <c r="OHB49" s="112"/>
      <c r="OHC49" s="112"/>
      <c r="OHD49" s="112"/>
      <c r="OHE49" s="112"/>
      <c r="OHF49" s="112"/>
      <c r="OHG49" s="112"/>
      <c r="OHH49" s="112"/>
      <c r="OHI49" s="112"/>
      <c r="OHJ49" s="112"/>
      <c r="OHK49" s="112"/>
      <c r="OHL49" s="112"/>
      <c r="OHM49" s="112"/>
      <c r="OHN49" s="112"/>
      <c r="OHO49" s="112"/>
      <c r="OHP49" s="112"/>
      <c r="OHQ49" s="112"/>
      <c r="OHR49" s="112"/>
      <c r="OHS49" s="112"/>
      <c r="OHT49" s="112"/>
      <c r="OHU49" s="112"/>
      <c r="OHV49" s="112"/>
      <c r="OHW49" s="112"/>
      <c r="OHX49" s="112"/>
      <c r="OHY49" s="112"/>
      <c r="OHZ49" s="112"/>
      <c r="OIA49" s="112"/>
      <c r="OIB49" s="112"/>
      <c r="OIC49" s="112"/>
      <c r="OID49" s="112"/>
      <c r="OIE49" s="112"/>
      <c r="OIF49" s="112"/>
      <c r="OIG49" s="112"/>
      <c r="OIH49" s="112"/>
      <c r="OII49" s="112"/>
      <c r="OIJ49" s="112"/>
      <c r="OIK49" s="112"/>
      <c r="OIL49" s="112"/>
      <c r="OIM49" s="112"/>
      <c r="OIN49" s="112"/>
      <c r="OIO49" s="112"/>
      <c r="OIP49" s="112"/>
      <c r="OIQ49" s="112"/>
      <c r="OIR49" s="112"/>
      <c r="OIS49" s="112"/>
      <c r="OIT49" s="112"/>
      <c r="OIU49" s="112"/>
      <c r="OIV49" s="112"/>
      <c r="OIW49" s="112"/>
      <c r="OIX49" s="112"/>
      <c r="OIY49" s="112"/>
      <c r="OIZ49" s="112"/>
      <c r="OJA49" s="112"/>
      <c r="OJB49" s="112"/>
      <c r="OJC49" s="112"/>
      <c r="OJD49" s="112"/>
      <c r="OJE49" s="112"/>
      <c r="OJF49" s="112"/>
      <c r="OJG49" s="112"/>
      <c r="OJH49" s="112"/>
      <c r="OJI49" s="112"/>
      <c r="OJJ49" s="112"/>
      <c r="OJK49" s="112"/>
      <c r="OJL49" s="112"/>
      <c r="OJM49" s="112"/>
      <c r="OJN49" s="112"/>
      <c r="OJO49" s="112"/>
      <c r="OJP49" s="112"/>
      <c r="OJQ49" s="112"/>
      <c r="OJR49" s="112"/>
      <c r="OJS49" s="112"/>
      <c r="OJT49" s="112"/>
      <c r="OJU49" s="112"/>
      <c r="OJV49" s="112"/>
      <c r="OJW49" s="112"/>
      <c r="OJX49" s="112"/>
      <c r="OJY49" s="112"/>
      <c r="OJZ49" s="112"/>
      <c r="OKA49" s="112"/>
      <c r="OKB49" s="112"/>
      <c r="OKC49" s="112"/>
      <c r="OKD49" s="112"/>
      <c r="OKE49" s="112"/>
      <c r="OKF49" s="112"/>
      <c r="OKG49" s="112"/>
      <c r="OKH49" s="112"/>
      <c r="OKI49" s="112"/>
      <c r="OKJ49" s="112"/>
      <c r="OKK49" s="112"/>
      <c r="OKL49" s="112"/>
      <c r="OKM49" s="112"/>
      <c r="OKN49" s="112"/>
      <c r="OKO49" s="112"/>
      <c r="OKP49" s="112"/>
      <c r="OKQ49" s="112"/>
      <c r="OKR49" s="112"/>
      <c r="OKS49" s="112"/>
      <c r="OKT49" s="112"/>
      <c r="OKU49" s="112"/>
      <c r="OKV49" s="112"/>
      <c r="OKW49" s="112"/>
      <c r="OKX49" s="112"/>
      <c r="OKY49" s="112"/>
      <c r="OKZ49" s="112"/>
      <c r="OLA49" s="112"/>
      <c r="OLB49" s="112"/>
      <c r="OLC49" s="112"/>
      <c r="OLD49" s="112"/>
      <c r="OLE49" s="112"/>
      <c r="OLF49" s="112"/>
      <c r="OLG49" s="112"/>
      <c r="OLH49" s="112"/>
      <c r="OLI49" s="112"/>
      <c r="OLJ49" s="112"/>
      <c r="OLK49" s="112"/>
      <c r="OLL49" s="112"/>
      <c r="OLM49" s="112"/>
      <c r="OLN49" s="112"/>
      <c r="OLO49" s="112"/>
      <c r="OLP49" s="112"/>
      <c r="OLQ49" s="112"/>
      <c r="OLR49" s="112"/>
      <c r="OLS49" s="112"/>
      <c r="OLT49" s="112"/>
      <c r="OLU49" s="112"/>
      <c r="OLV49" s="112"/>
      <c r="OLW49" s="112"/>
      <c r="OLX49" s="112"/>
      <c r="OLY49" s="112"/>
      <c r="OLZ49" s="112"/>
      <c r="OMA49" s="112"/>
      <c r="OMB49" s="112"/>
      <c r="OMC49" s="112"/>
      <c r="OMD49" s="112"/>
      <c r="OME49" s="112"/>
      <c r="OMF49" s="112"/>
      <c r="OMG49" s="112"/>
      <c r="OMH49" s="112"/>
      <c r="OMI49" s="112"/>
      <c r="OMJ49" s="112"/>
      <c r="OMK49" s="112"/>
      <c r="OML49" s="112"/>
      <c r="OMM49" s="112"/>
      <c r="OMN49" s="112"/>
      <c r="OMO49" s="112"/>
      <c r="OMP49" s="112"/>
      <c r="OMQ49" s="112"/>
      <c r="OMR49" s="112"/>
      <c r="OMS49" s="112"/>
      <c r="OMT49" s="112"/>
      <c r="OMU49" s="112"/>
      <c r="OMV49" s="112"/>
      <c r="OMW49" s="112"/>
      <c r="OMX49" s="112"/>
      <c r="OMY49" s="112"/>
      <c r="OMZ49" s="112"/>
      <c r="ONA49" s="112"/>
      <c r="ONB49" s="112"/>
      <c r="ONC49" s="112"/>
      <c r="OND49" s="112"/>
      <c r="ONE49" s="112"/>
      <c r="ONF49" s="112"/>
      <c r="ONG49" s="112"/>
      <c r="ONH49" s="112"/>
      <c r="ONI49" s="112"/>
      <c r="ONJ49" s="112"/>
      <c r="ONK49" s="112"/>
      <c r="ONL49" s="112"/>
      <c r="ONM49" s="112"/>
      <c r="ONN49" s="112"/>
      <c r="ONO49" s="112"/>
      <c r="ONP49" s="112"/>
      <c r="ONQ49" s="112"/>
      <c r="ONR49" s="112"/>
      <c r="ONS49" s="112"/>
      <c r="ONT49" s="112"/>
      <c r="ONU49" s="112"/>
      <c r="ONV49" s="112"/>
      <c r="ONW49" s="112"/>
      <c r="ONX49" s="112"/>
      <c r="ONY49" s="112"/>
      <c r="ONZ49" s="112"/>
      <c r="OOA49" s="112"/>
      <c r="OOB49" s="112"/>
      <c r="OOC49" s="112"/>
      <c r="OOD49" s="112"/>
      <c r="OOE49" s="112"/>
      <c r="OOF49" s="112"/>
      <c r="OOG49" s="112"/>
      <c r="OOH49" s="112"/>
      <c r="OOI49" s="112"/>
      <c r="OOJ49" s="112"/>
      <c r="OOK49" s="112"/>
      <c r="OOL49" s="112"/>
      <c r="OOM49" s="112"/>
      <c r="OON49" s="112"/>
      <c r="OOO49" s="112"/>
      <c r="OOP49" s="112"/>
      <c r="OOQ49" s="112"/>
      <c r="OOR49" s="112"/>
      <c r="OOS49" s="112"/>
      <c r="OOT49" s="112"/>
      <c r="OOU49" s="112"/>
      <c r="OOV49" s="112"/>
      <c r="OOW49" s="112"/>
      <c r="OOX49" s="112"/>
      <c r="OOY49" s="112"/>
      <c r="OOZ49" s="112"/>
      <c r="OPA49" s="112"/>
      <c r="OPB49" s="112"/>
      <c r="OPC49" s="112"/>
      <c r="OPD49" s="112"/>
      <c r="OPE49" s="112"/>
      <c r="OPF49" s="112"/>
      <c r="OPG49" s="112"/>
      <c r="OPH49" s="112"/>
      <c r="OPI49" s="112"/>
      <c r="OPJ49" s="112"/>
      <c r="OPK49" s="112"/>
      <c r="OPL49" s="112"/>
      <c r="OPM49" s="112"/>
      <c r="OPN49" s="112"/>
      <c r="OPO49" s="112"/>
      <c r="OPP49" s="112"/>
      <c r="OPQ49" s="112"/>
      <c r="OPR49" s="112"/>
      <c r="OPS49" s="112"/>
      <c r="OPT49" s="112"/>
      <c r="OPU49" s="112"/>
      <c r="OPV49" s="112"/>
      <c r="OPW49" s="112"/>
      <c r="OPX49" s="112"/>
      <c r="OPY49" s="112"/>
      <c r="OPZ49" s="112"/>
      <c r="OQA49" s="112"/>
      <c r="OQB49" s="112"/>
      <c r="OQC49" s="112"/>
      <c r="OQD49" s="112"/>
      <c r="OQE49" s="112"/>
      <c r="OQF49" s="112"/>
      <c r="OQG49" s="112"/>
      <c r="OQH49" s="112"/>
      <c r="OQI49" s="112"/>
      <c r="OQJ49" s="112"/>
      <c r="OQK49" s="112"/>
      <c r="OQL49" s="112"/>
      <c r="OQM49" s="112"/>
      <c r="OQN49" s="112"/>
      <c r="OQO49" s="112"/>
      <c r="OQP49" s="112"/>
      <c r="OQQ49" s="112"/>
      <c r="OQR49" s="112"/>
      <c r="OQS49" s="112"/>
      <c r="OQT49" s="112"/>
      <c r="OQU49" s="112"/>
      <c r="OQV49" s="112"/>
      <c r="OQW49" s="112"/>
      <c r="OQX49" s="112"/>
      <c r="OQY49" s="112"/>
      <c r="OQZ49" s="112"/>
      <c r="ORA49" s="112"/>
      <c r="ORB49" s="112"/>
      <c r="ORC49" s="112"/>
      <c r="ORD49" s="112"/>
      <c r="ORE49" s="112"/>
      <c r="ORF49" s="112"/>
      <c r="ORG49" s="112"/>
      <c r="ORH49" s="112"/>
      <c r="ORI49" s="112"/>
      <c r="ORJ49" s="112"/>
      <c r="ORK49" s="112"/>
      <c r="ORL49" s="112"/>
      <c r="ORM49" s="112"/>
      <c r="ORN49" s="112"/>
      <c r="ORO49" s="112"/>
      <c r="ORP49" s="112"/>
      <c r="ORQ49" s="112"/>
      <c r="ORR49" s="112"/>
      <c r="ORS49" s="112"/>
      <c r="ORT49" s="112"/>
      <c r="ORU49" s="112"/>
      <c r="ORV49" s="112"/>
      <c r="ORW49" s="112"/>
      <c r="ORX49" s="112"/>
      <c r="ORY49" s="112"/>
      <c r="ORZ49" s="112"/>
      <c r="OSA49" s="112"/>
      <c r="OSB49" s="112"/>
      <c r="OSC49" s="112"/>
      <c r="OSD49" s="112"/>
      <c r="OSE49" s="112"/>
      <c r="OSF49" s="112"/>
      <c r="OSG49" s="112"/>
      <c r="OSH49" s="112"/>
      <c r="OSI49" s="112"/>
      <c r="OSJ49" s="112"/>
      <c r="OSK49" s="112"/>
      <c r="OSL49" s="112"/>
      <c r="OSM49" s="112"/>
      <c r="OSN49" s="112"/>
      <c r="OSO49" s="112"/>
      <c r="OSP49" s="112"/>
      <c r="OSQ49" s="112"/>
      <c r="OSR49" s="112"/>
      <c r="OSS49" s="112"/>
      <c r="OST49" s="112"/>
      <c r="OSU49" s="112"/>
      <c r="OSV49" s="112"/>
      <c r="OSW49" s="112"/>
      <c r="OSX49" s="112"/>
      <c r="OSY49" s="112"/>
      <c r="OSZ49" s="112"/>
      <c r="OTA49" s="112"/>
      <c r="OTB49" s="112"/>
      <c r="OTC49" s="112"/>
      <c r="OTD49" s="112"/>
      <c r="OTE49" s="112"/>
      <c r="OTF49" s="112"/>
      <c r="OTG49" s="112"/>
      <c r="OTH49" s="112"/>
      <c r="OTI49" s="112"/>
      <c r="OTJ49" s="112"/>
      <c r="OTK49" s="112"/>
      <c r="OTL49" s="112"/>
      <c r="OTM49" s="112"/>
      <c r="OTN49" s="112"/>
      <c r="OTO49" s="112"/>
      <c r="OTP49" s="112"/>
      <c r="OTQ49" s="112"/>
      <c r="OTR49" s="112"/>
      <c r="OTS49" s="112"/>
      <c r="OTT49" s="112"/>
      <c r="OTU49" s="112"/>
      <c r="OTV49" s="112"/>
      <c r="OTW49" s="112"/>
      <c r="OTX49" s="112"/>
      <c r="OTY49" s="112"/>
      <c r="OTZ49" s="112"/>
      <c r="OUA49" s="112"/>
      <c r="OUB49" s="112"/>
      <c r="OUC49" s="112"/>
      <c r="OUD49" s="112"/>
      <c r="OUE49" s="112"/>
      <c r="OUF49" s="112"/>
      <c r="OUG49" s="112"/>
      <c r="OUH49" s="112"/>
      <c r="OUI49" s="112"/>
      <c r="OUJ49" s="112"/>
      <c r="OUK49" s="112"/>
      <c r="OUL49" s="112"/>
      <c r="OUM49" s="112"/>
      <c r="OUN49" s="112"/>
      <c r="OUO49" s="112"/>
      <c r="OUP49" s="112"/>
      <c r="OUQ49" s="112"/>
      <c r="OUR49" s="112"/>
      <c r="OUS49" s="112"/>
      <c r="OUT49" s="112"/>
      <c r="OUU49" s="112"/>
      <c r="OUV49" s="112"/>
      <c r="OUW49" s="112"/>
      <c r="OUX49" s="112"/>
      <c r="OUY49" s="112"/>
      <c r="OUZ49" s="112"/>
      <c r="OVA49" s="112"/>
      <c r="OVB49" s="112"/>
      <c r="OVC49" s="112"/>
      <c r="OVD49" s="112"/>
      <c r="OVE49" s="112"/>
      <c r="OVF49" s="112"/>
      <c r="OVG49" s="112"/>
      <c r="OVH49" s="112"/>
      <c r="OVI49" s="112"/>
      <c r="OVJ49" s="112"/>
      <c r="OVK49" s="112"/>
      <c r="OVL49" s="112"/>
      <c r="OVM49" s="112"/>
      <c r="OVN49" s="112"/>
      <c r="OVO49" s="112"/>
      <c r="OVP49" s="112"/>
      <c r="OVQ49" s="112"/>
      <c r="OVR49" s="112"/>
      <c r="OVS49" s="112"/>
      <c r="OVT49" s="112"/>
      <c r="OVU49" s="112"/>
      <c r="OVV49" s="112"/>
      <c r="OVW49" s="112"/>
      <c r="OVX49" s="112"/>
      <c r="OVY49" s="112"/>
      <c r="OVZ49" s="112"/>
      <c r="OWA49" s="112"/>
      <c r="OWB49" s="112"/>
      <c r="OWC49" s="112"/>
      <c r="OWD49" s="112"/>
      <c r="OWE49" s="112"/>
      <c r="OWF49" s="112"/>
      <c r="OWG49" s="112"/>
      <c r="OWH49" s="112"/>
      <c r="OWI49" s="112"/>
      <c r="OWJ49" s="112"/>
      <c r="OWK49" s="112"/>
      <c r="OWL49" s="112"/>
      <c r="OWM49" s="112"/>
      <c r="OWN49" s="112"/>
      <c r="OWO49" s="112"/>
      <c r="OWP49" s="112"/>
      <c r="OWQ49" s="112"/>
      <c r="OWR49" s="112"/>
      <c r="OWS49" s="112"/>
      <c r="OWT49" s="112"/>
      <c r="OWU49" s="112"/>
      <c r="OWV49" s="112"/>
      <c r="OWW49" s="112"/>
      <c r="OWX49" s="112"/>
      <c r="OWY49" s="112"/>
      <c r="OWZ49" s="112"/>
      <c r="OXA49" s="112"/>
      <c r="OXB49" s="112"/>
      <c r="OXC49" s="112"/>
      <c r="OXD49" s="112"/>
      <c r="OXE49" s="112"/>
      <c r="OXF49" s="112"/>
      <c r="OXG49" s="112"/>
      <c r="OXH49" s="112"/>
      <c r="OXI49" s="112"/>
      <c r="OXJ49" s="112"/>
      <c r="OXK49" s="112"/>
      <c r="OXL49" s="112"/>
      <c r="OXM49" s="112"/>
      <c r="OXN49" s="112"/>
      <c r="OXO49" s="112"/>
      <c r="OXP49" s="112"/>
      <c r="OXQ49" s="112"/>
      <c r="OXR49" s="112"/>
      <c r="OXS49" s="112"/>
      <c r="OXT49" s="112"/>
      <c r="OXU49" s="112"/>
      <c r="OXV49" s="112"/>
      <c r="OXW49" s="112"/>
      <c r="OXX49" s="112"/>
      <c r="OXY49" s="112"/>
      <c r="OXZ49" s="112"/>
      <c r="OYA49" s="112"/>
      <c r="OYB49" s="112"/>
      <c r="OYC49" s="112"/>
      <c r="OYD49" s="112"/>
      <c r="OYE49" s="112"/>
      <c r="OYF49" s="112"/>
      <c r="OYG49" s="112"/>
      <c r="OYH49" s="112"/>
      <c r="OYI49" s="112"/>
      <c r="OYJ49" s="112"/>
      <c r="OYK49" s="112"/>
      <c r="OYL49" s="112"/>
      <c r="OYM49" s="112"/>
      <c r="OYN49" s="112"/>
      <c r="OYO49" s="112"/>
      <c r="OYP49" s="112"/>
      <c r="OYQ49" s="112"/>
      <c r="OYR49" s="112"/>
      <c r="OYS49" s="112"/>
      <c r="OYT49" s="112"/>
      <c r="OYU49" s="112"/>
      <c r="OYV49" s="112"/>
      <c r="OYW49" s="112"/>
      <c r="OYX49" s="112"/>
      <c r="OYY49" s="112"/>
      <c r="OYZ49" s="112"/>
      <c r="OZA49" s="112"/>
      <c r="OZB49" s="112"/>
      <c r="OZC49" s="112"/>
      <c r="OZD49" s="112"/>
      <c r="OZE49" s="112"/>
      <c r="OZF49" s="112"/>
      <c r="OZG49" s="112"/>
      <c r="OZH49" s="112"/>
      <c r="OZI49" s="112"/>
      <c r="OZJ49" s="112"/>
      <c r="OZK49" s="112"/>
      <c r="OZL49" s="112"/>
      <c r="OZM49" s="112"/>
      <c r="OZN49" s="112"/>
      <c r="OZO49" s="112"/>
      <c r="OZP49" s="112"/>
      <c r="OZQ49" s="112"/>
      <c r="OZR49" s="112"/>
      <c r="OZS49" s="112"/>
      <c r="OZT49" s="112"/>
      <c r="OZU49" s="112"/>
      <c r="OZV49" s="112"/>
      <c r="OZW49" s="112"/>
      <c r="OZX49" s="112"/>
      <c r="OZY49" s="112"/>
      <c r="OZZ49" s="112"/>
      <c r="PAA49" s="112"/>
      <c r="PAB49" s="112"/>
      <c r="PAC49" s="112"/>
      <c r="PAD49" s="112"/>
      <c r="PAE49" s="112"/>
      <c r="PAF49" s="112"/>
      <c r="PAG49" s="112"/>
      <c r="PAH49" s="112"/>
      <c r="PAI49" s="112"/>
      <c r="PAJ49" s="112"/>
      <c r="PAK49" s="112"/>
      <c r="PAL49" s="112"/>
      <c r="PAM49" s="112"/>
      <c r="PAN49" s="112"/>
      <c r="PAO49" s="112"/>
      <c r="PAP49" s="112"/>
      <c r="PAQ49" s="112"/>
      <c r="PAR49" s="112"/>
      <c r="PAS49" s="112"/>
      <c r="PAT49" s="112"/>
      <c r="PAU49" s="112"/>
      <c r="PAV49" s="112"/>
      <c r="PAW49" s="112"/>
      <c r="PAX49" s="112"/>
      <c r="PAY49" s="112"/>
      <c r="PAZ49" s="112"/>
      <c r="PBA49" s="112"/>
      <c r="PBB49" s="112"/>
      <c r="PBC49" s="112"/>
      <c r="PBD49" s="112"/>
      <c r="PBE49" s="112"/>
      <c r="PBF49" s="112"/>
      <c r="PBG49" s="112"/>
      <c r="PBH49" s="112"/>
      <c r="PBI49" s="112"/>
      <c r="PBJ49" s="112"/>
      <c r="PBK49" s="112"/>
      <c r="PBL49" s="112"/>
      <c r="PBM49" s="112"/>
      <c r="PBN49" s="112"/>
      <c r="PBO49" s="112"/>
      <c r="PBP49" s="112"/>
      <c r="PBQ49" s="112"/>
      <c r="PBR49" s="112"/>
      <c r="PBS49" s="112"/>
      <c r="PBT49" s="112"/>
      <c r="PBU49" s="112"/>
      <c r="PBV49" s="112"/>
      <c r="PBW49" s="112"/>
      <c r="PBX49" s="112"/>
      <c r="PBY49" s="112"/>
      <c r="PBZ49" s="112"/>
      <c r="PCA49" s="112"/>
      <c r="PCB49" s="112"/>
      <c r="PCC49" s="112"/>
      <c r="PCD49" s="112"/>
      <c r="PCE49" s="112"/>
      <c r="PCF49" s="112"/>
      <c r="PCG49" s="112"/>
      <c r="PCH49" s="112"/>
      <c r="PCI49" s="112"/>
      <c r="PCJ49" s="112"/>
      <c r="PCK49" s="112"/>
      <c r="PCL49" s="112"/>
      <c r="PCM49" s="112"/>
      <c r="PCN49" s="112"/>
      <c r="PCO49" s="112"/>
      <c r="PCP49" s="112"/>
      <c r="PCQ49" s="112"/>
      <c r="PCR49" s="112"/>
      <c r="PCS49" s="112"/>
      <c r="PCT49" s="112"/>
      <c r="PCU49" s="112"/>
      <c r="PCV49" s="112"/>
      <c r="PCW49" s="112"/>
      <c r="PCX49" s="112"/>
      <c r="PCY49" s="112"/>
      <c r="PCZ49" s="112"/>
      <c r="PDA49" s="112"/>
      <c r="PDB49" s="112"/>
      <c r="PDC49" s="112"/>
      <c r="PDD49" s="112"/>
      <c r="PDE49" s="112"/>
      <c r="PDF49" s="112"/>
      <c r="PDG49" s="112"/>
      <c r="PDH49" s="112"/>
      <c r="PDI49" s="112"/>
      <c r="PDJ49" s="112"/>
      <c r="PDK49" s="112"/>
      <c r="PDL49" s="112"/>
      <c r="PDM49" s="112"/>
      <c r="PDN49" s="112"/>
      <c r="PDO49" s="112"/>
      <c r="PDP49" s="112"/>
      <c r="PDQ49" s="112"/>
      <c r="PDR49" s="112"/>
      <c r="PDS49" s="112"/>
      <c r="PDT49" s="112"/>
      <c r="PDU49" s="112"/>
      <c r="PDV49" s="112"/>
      <c r="PDW49" s="112"/>
      <c r="PDX49" s="112"/>
      <c r="PDY49" s="112"/>
      <c r="PDZ49" s="112"/>
      <c r="PEA49" s="112"/>
      <c r="PEB49" s="112"/>
      <c r="PEC49" s="112"/>
      <c r="PED49" s="112"/>
      <c r="PEE49" s="112"/>
      <c r="PEF49" s="112"/>
      <c r="PEG49" s="112"/>
      <c r="PEH49" s="112"/>
      <c r="PEI49" s="112"/>
      <c r="PEJ49" s="112"/>
      <c r="PEK49" s="112"/>
      <c r="PEL49" s="112"/>
      <c r="PEM49" s="112"/>
      <c r="PEN49" s="112"/>
      <c r="PEO49" s="112"/>
      <c r="PEP49" s="112"/>
      <c r="PEQ49" s="112"/>
      <c r="PER49" s="112"/>
      <c r="PES49" s="112"/>
      <c r="PET49" s="112"/>
      <c r="PEU49" s="112"/>
      <c r="PEV49" s="112"/>
      <c r="PEW49" s="112"/>
      <c r="PEX49" s="112"/>
      <c r="PEY49" s="112"/>
      <c r="PEZ49" s="112"/>
      <c r="PFA49" s="112"/>
      <c r="PFB49" s="112"/>
      <c r="PFC49" s="112"/>
      <c r="PFD49" s="112"/>
      <c r="PFE49" s="112"/>
      <c r="PFF49" s="112"/>
      <c r="PFG49" s="112"/>
      <c r="PFH49" s="112"/>
      <c r="PFI49" s="112"/>
      <c r="PFJ49" s="112"/>
      <c r="PFK49" s="112"/>
      <c r="PFL49" s="112"/>
      <c r="PFM49" s="112"/>
      <c r="PFN49" s="112"/>
      <c r="PFO49" s="112"/>
      <c r="PFP49" s="112"/>
      <c r="PFQ49" s="112"/>
      <c r="PFR49" s="112"/>
      <c r="PFS49" s="112"/>
      <c r="PFT49" s="112"/>
      <c r="PFU49" s="112"/>
      <c r="PFV49" s="112"/>
      <c r="PFW49" s="112"/>
      <c r="PFX49" s="112"/>
      <c r="PFY49" s="112"/>
      <c r="PFZ49" s="112"/>
      <c r="PGA49" s="112"/>
      <c r="PGB49" s="112"/>
      <c r="PGC49" s="112"/>
      <c r="PGD49" s="112"/>
      <c r="PGE49" s="112"/>
      <c r="PGF49" s="112"/>
      <c r="PGG49" s="112"/>
      <c r="PGH49" s="112"/>
      <c r="PGI49" s="112"/>
      <c r="PGJ49" s="112"/>
      <c r="PGK49" s="112"/>
      <c r="PGL49" s="112"/>
      <c r="PGM49" s="112"/>
      <c r="PGN49" s="112"/>
      <c r="PGO49" s="112"/>
      <c r="PGP49" s="112"/>
      <c r="PGQ49" s="112"/>
      <c r="PGR49" s="112"/>
      <c r="PGS49" s="112"/>
      <c r="PGT49" s="112"/>
      <c r="PGU49" s="112"/>
      <c r="PGV49" s="112"/>
      <c r="PGW49" s="112"/>
      <c r="PGX49" s="112"/>
      <c r="PGY49" s="112"/>
      <c r="PGZ49" s="112"/>
      <c r="PHA49" s="112"/>
      <c r="PHB49" s="112"/>
      <c r="PHC49" s="112"/>
      <c r="PHD49" s="112"/>
      <c r="PHE49" s="112"/>
      <c r="PHF49" s="112"/>
      <c r="PHG49" s="112"/>
      <c r="PHH49" s="112"/>
      <c r="PHI49" s="112"/>
      <c r="PHJ49" s="112"/>
      <c r="PHK49" s="112"/>
      <c r="PHL49" s="112"/>
      <c r="PHM49" s="112"/>
      <c r="PHN49" s="112"/>
      <c r="PHO49" s="112"/>
      <c r="PHP49" s="112"/>
      <c r="PHQ49" s="112"/>
      <c r="PHR49" s="112"/>
      <c r="PHS49" s="112"/>
      <c r="PHT49" s="112"/>
      <c r="PHU49" s="112"/>
      <c r="PHV49" s="112"/>
      <c r="PHW49" s="112"/>
      <c r="PHX49" s="112"/>
      <c r="PHY49" s="112"/>
      <c r="PHZ49" s="112"/>
      <c r="PIA49" s="112"/>
      <c r="PIB49" s="112"/>
      <c r="PIC49" s="112"/>
      <c r="PID49" s="112"/>
      <c r="PIE49" s="112"/>
      <c r="PIF49" s="112"/>
      <c r="PIG49" s="112"/>
      <c r="PIH49" s="112"/>
      <c r="PII49" s="112"/>
      <c r="PIJ49" s="112"/>
      <c r="PIK49" s="112"/>
      <c r="PIL49" s="112"/>
      <c r="PIM49" s="112"/>
      <c r="PIN49" s="112"/>
      <c r="PIO49" s="112"/>
      <c r="PIP49" s="112"/>
      <c r="PIQ49" s="112"/>
      <c r="PIR49" s="112"/>
      <c r="PIS49" s="112"/>
      <c r="PIT49" s="112"/>
      <c r="PIU49" s="112"/>
      <c r="PIV49" s="112"/>
      <c r="PIW49" s="112"/>
      <c r="PIX49" s="112"/>
      <c r="PIY49" s="112"/>
      <c r="PIZ49" s="112"/>
      <c r="PJA49" s="112"/>
      <c r="PJB49" s="112"/>
      <c r="PJC49" s="112"/>
      <c r="PJD49" s="112"/>
      <c r="PJE49" s="112"/>
      <c r="PJF49" s="112"/>
      <c r="PJG49" s="112"/>
      <c r="PJH49" s="112"/>
      <c r="PJI49" s="112"/>
      <c r="PJJ49" s="112"/>
      <c r="PJK49" s="112"/>
      <c r="PJL49" s="112"/>
      <c r="PJM49" s="112"/>
      <c r="PJN49" s="112"/>
      <c r="PJO49" s="112"/>
      <c r="PJP49" s="112"/>
      <c r="PJQ49" s="112"/>
      <c r="PJR49" s="112"/>
      <c r="PJS49" s="112"/>
      <c r="PJT49" s="112"/>
      <c r="PJU49" s="112"/>
      <c r="PJV49" s="112"/>
      <c r="PJW49" s="112"/>
      <c r="PJX49" s="112"/>
      <c r="PJY49" s="112"/>
      <c r="PJZ49" s="112"/>
      <c r="PKA49" s="112"/>
      <c r="PKB49" s="112"/>
      <c r="PKC49" s="112"/>
      <c r="PKD49" s="112"/>
      <c r="PKE49" s="112"/>
      <c r="PKF49" s="112"/>
      <c r="PKG49" s="112"/>
      <c r="PKH49" s="112"/>
      <c r="PKI49" s="112"/>
      <c r="PKJ49" s="112"/>
      <c r="PKK49" s="112"/>
      <c r="PKL49" s="112"/>
      <c r="PKM49" s="112"/>
      <c r="PKN49" s="112"/>
      <c r="PKO49" s="112"/>
      <c r="PKP49" s="112"/>
      <c r="PKQ49" s="112"/>
      <c r="PKR49" s="112"/>
      <c r="PKS49" s="112"/>
      <c r="PKT49" s="112"/>
      <c r="PKU49" s="112"/>
      <c r="PKV49" s="112"/>
      <c r="PKW49" s="112"/>
      <c r="PKX49" s="112"/>
      <c r="PKY49" s="112"/>
      <c r="PKZ49" s="112"/>
      <c r="PLA49" s="112"/>
      <c r="PLB49" s="112"/>
      <c r="PLC49" s="112"/>
      <c r="PLD49" s="112"/>
      <c r="PLE49" s="112"/>
      <c r="PLF49" s="112"/>
      <c r="PLG49" s="112"/>
      <c r="PLH49" s="112"/>
      <c r="PLI49" s="112"/>
      <c r="PLJ49" s="112"/>
      <c r="PLK49" s="112"/>
      <c r="PLL49" s="112"/>
      <c r="PLM49" s="112"/>
      <c r="PLN49" s="112"/>
      <c r="PLO49" s="112"/>
      <c r="PLP49" s="112"/>
      <c r="PLQ49" s="112"/>
      <c r="PLR49" s="112"/>
      <c r="PLS49" s="112"/>
      <c r="PLT49" s="112"/>
      <c r="PLU49" s="112"/>
      <c r="PLV49" s="112"/>
      <c r="PLW49" s="112"/>
      <c r="PLX49" s="112"/>
      <c r="PLY49" s="112"/>
      <c r="PLZ49" s="112"/>
      <c r="PMA49" s="112"/>
      <c r="PMB49" s="112"/>
      <c r="PMC49" s="112"/>
      <c r="PMD49" s="112"/>
      <c r="PME49" s="112"/>
      <c r="PMF49" s="112"/>
      <c r="PMG49" s="112"/>
      <c r="PMH49" s="112"/>
      <c r="PMI49" s="112"/>
      <c r="PMJ49" s="112"/>
      <c r="PMK49" s="112"/>
      <c r="PML49" s="112"/>
      <c r="PMM49" s="112"/>
      <c r="PMN49" s="112"/>
      <c r="PMO49" s="112"/>
      <c r="PMP49" s="112"/>
      <c r="PMQ49" s="112"/>
      <c r="PMR49" s="112"/>
      <c r="PMS49" s="112"/>
      <c r="PMT49" s="112"/>
      <c r="PMU49" s="112"/>
      <c r="PMV49" s="112"/>
      <c r="PMW49" s="112"/>
      <c r="PMX49" s="112"/>
      <c r="PMY49" s="112"/>
      <c r="PMZ49" s="112"/>
      <c r="PNA49" s="112"/>
      <c r="PNB49" s="112"/>
      <c r="PNC49" s="112"/>
      <c r="PND49" s="112"/>
      <c r="PNE49" s="112"/>
      <c r="PNF49" s="112"/>
      <c r="PNG49" s="112"/>
      <c r="PNH49" s="112"/>
      <c r="PNI49" s="112"/>
      <c r="PNJ49" s="112"/>
      <c r="PNK49" s="112"/>
      <c r="PNL49" s="112"/>
      <c r="PNM49" s="112"/>
      <c r="PNN49" s="112"/>
      <c r="PNO49" s="112"/>
      <c r="PNP49" s="112"/>
      <c r="PNQ49" s="112"/>
      <c r="PNR49" s="112"/>
      <c r="PNS49" s="112"/>
      <c r="PNT49" s="112"/>
      <c r="PNU49" s="112"/>
      <c r="PNV49" s="112"/>
      <c r="PNW49" s="112"/>
      <c r="PNX49" s="112"/>
      <c r="PNY49" s="112"/>
      <c r="PNZ49" s="112"/>
      <c r="POA49" s="112"/>
      <c r="POB49" s="112"/>
      <c r="POC49" s="112"/>
      <c r="POD49" s="112"/>
      <c r="POE49" s="112"/>
      <c r="POF49" s="112"/>
      <c r="POG49" s="112"/>
      <c r="POH49" s="112"/>
      <c r="POI49" s="112"/>
      <c r="POJ49" s="112"/>
      <c r="POK49" s="112"/>
      <c r="POL49" s="112"/>
      <c r="POM49" s="112"/>
      <c r="PON49" s="112"/>
      <c r="POO49" s="112"/>
      <c r="POP49" s="112"/>
      <c r="POQ49" s="112"/>
      <c r="POR49" s="112"/>
      <c r="POS49" s="112"/>
      <c r="POT49" s="112"/>
      <c r="POU49" s="112"/>
      <c r="POV49" s="112"/>
      <c r="POW49" s="112"/>
      <c r="POX49" s="112"/>
      <c r="POY49" s="112"/>
      <c r="POZ49" s="112"/>
      <c r="PPA49" s="112"/>
      <c r="PPB49" s="112"/>
      <c r="PPC49" s="112"/>
      <c r="PPD49" s="112"/>
      <c r="PPE49" s="112"/>
      <c r="PPF49" s="112"/>
      <c r="PPG49" s="112"/>
      <c r="PPH49" s="112"/>
      <c r="PPI49" s="112"/>
      <c r="PPJ49" s="112"/>
      <c r="PPK49" s="112"/>
      <c r="PPL49" s="112"/>
      <c r="PPM49" s="112"/>
      <c r="PPN49" s="112"/>
      <c r="PPO49" s="112"/>
      <c r="PPP49" s="112"/>
      <c r="PPQ49" s="112"/>
      <c r="PPR49" s="112"/>
      <c r="PPS49" s="112"/>
      <c r="PPT49" s="112"/>
      <c r="PPU49" s="112"/>
      <c r="PPV49" s="112"/>
      <c r="PPW49" s="112"/>
      <c r="PPX49" s="112"/>
      <c r="PPY49" s="112"/>
      <c r="PPZ49" s="112"/>
      <c r="PQA49" s="112"/>
      <c r="PQB49" s="112"/>
      <c r="PQC49" s="112"/>
      <c r="PQD49" s="112"/>
      <c r="PQE49" s="112"/>
      <c r="PQF49" s="112"/>
      <c r="PQG49" s="112"/>
      <c r="PQH49" s="112"/>
      <c r="PQI49" s="112"/>
      <c r="PQJ49" s="112"/>
      <c r="PQK49" s="112"/>
      <c r="PQL49" s="112"/>
      <c r="PQM49" s="112"/>
      <c r="PQN49" s="112"/>
      <c r="PQO49" s="112"/>
      <c r="PQP49" s="112"/>
      <c r="PQQ49" s="112"/>
      <c r="PQR49" s="112"/>
      <c r="PQS49" s="112"/>
      <c r="PQT49" s="112"/>
      <c r="PQU49" s="112"/>
      <c r="PQV49" s="112"/>
      <c r="PQW49" s="112"/>
      <c r="PQX49" s="112"/>
      <c r="PQY49" s="112"/>
      <c r="PQZ49" s="112"/>
      <c r="PRA49" s="112"/>
      <c r="PRB49" s="112"/>
      <c r="PRC49" s="112"/>
      <c r="PRD49" s="112"/>
      <c r="PRE49" s="112"/>
      <c r="PRF49" s="112"/>
      <c r="PRG49" s="112"/>
      <c r="PRH49" s="112"/>
      <c r="PRI49" s="112"/>
      <c r="PRJ49" s="112"/>
      <c r="PRK49" s="112"/>
      <c r="PRL49" s="112"/>
      <c r="PRM49" s="112"/>
      <c r="PRN49" s="112"/>
      <c r="PRO49" s="112"/>
      <c r="PRP49" s="112"/>
      <c r="PRQ49" s="112"/>
      <c r="PRR49" s="112"/>
      <c r="PRS49" s="112"/>
      <c r="PRT49" s="112"/>
      <c r="PRU49" s="112"/>
      <c r="PRV49" s="112"/>
      <c r="PRW49" s="112"/>
      <c r="PRX49" s="112"/>
      <c r="PRY49" s="112"/>
      <c r="PRZ49" s="112"/>
      <c r="PSA49" s="112"/>
      <c r="PSB49" s="112"/>
      <c r="PSC49" s="112"/>
      <c r="PSD49" s="112"/>
      <c r="PSE49" s="112"/>
      <c r="PSF49" s="112"/>
      <c r="PSG49" s="112"/>
      <c r="PSH49" s="112"/>
      <c r="PSI49" s="112"/>
      <c r="PSJ49" s="112"/>
      <c r="PSK49" s="112"/>
      <c r="PSL49" s="112"/>
      <c r="PSM49" s="112"/>
      <c r="PSN49" s="112"/>
      <c r="PSO49" s="112"/>
      <c r="PSP49" s="112"/>
      <c r="PSQ49" s="112"/>
      <c r="PSR49" s="112"/>
      <c r="PSS49" s="112"/>
      <c r="PST49" s="112"/>
      <c r="PSU49" s="112"/>
      <c r="PSV49" s="112"/>
      <c r="PSW49" s="112"/>
      <c r="PSX49" s="112"/>
      <c r="PSY49" s="112"/>
      <c r="PSZ49" s="112"/>
      <c r="PTA49" s="112"/>
      <c r="PTB49" s="112"/>
      <c r="PTC49" s="112"/>
      <c r="PTD49" s="112"/>
      <c r="PTE49" s="112"/>
      <c r="PTF49" s="112"/>
      <c r="PTG49" s="112"/>
      <c r="PTH49" s="112"/>
      <c r="PTI49" s="112"/>
      <c r="PTJ49" s="112"/>
      <c r="PTK49" s="112"/>
      <c r="PTL49" s="112"/>
      <c r="PTM49" s="112"/>
      <c r="PTN49" s="112"/>
      <c r="PTO49" s="112"/>
      <c r="PTP49" s="112"/>
      <c r="PTQ49" s="112"/>
      <c r="PTR49" s="112"/>
      <c r="PTS49" s="112"/>
      <c r="PTT49" s="112"/>
      <c r="PTU49" s="112"/>
      <c r="PTV49" s="112"/>
      <c r="PTW49" s="112"/>
      <c r="PTX49" s="112"/>
      <c r="PTY49" s="112"/>
      <c r="PTZ49" s="112"/>
      <c r="PUA49" s="112"/>
      <c r="PUB49" s="112"/>
      <c r="PUC49" s="112"/>
      <c r="PUD49" s="112"/>
      <c r="PUE49" s="112"/>
      <c r="PUF49" s="112"/>
      <c r="PUG49" s="112"/>
      <c r="PUH49" s="112"/>
      <c r="PUI49" s="112"/>
      <c r="PUJ49" s="112"/>
      <c r="PUK49" s="112"/>
      <c r="PUL49" s="112"/>
      <c r="PUM49" s="112"/>
      <c r="PUN49" s="112"/>
      <c r="PUO49" s="112"/>
      <c r="PUP49" s="112"/>
      <c r="PUQ49" s="112"/>
      <c r="PUR49" s="112"/>
      <c r="PUS49" s="112"/>
      <c r="PUT49" s="112"/>
      <c r="PUU49" s="112"/>
      <c r="PUV49" s="112"/>
      <c r="PUW49" s="112"/>
      <c r="PUX49" s="112"/>
      <c r="PUY49" s="112"/>
      <c r="PUZ49" s="112"/>
      <c r="PVA49" s="112"/>
      <c r="PVB49" s="112"/>
      <c r="PVC49" s="112"/>
      <c r="PVD49" s="112"/>
      <c r="PVE49" s="112"/>
      <c r="PVF49" s="112"/>
      <c r="PVG49" s="112"/>
      <c r="PVH49" s="112"/>
      <c r="PVI49" s="112"/>
      <c r="PVJ49" s="112"/>
      <c r="PVK49" s="112"/>
      <c r="PVL49" s="112"/>
      <c r="PVM49" s="112"/>
      <c r="PVN49" s="112"/>
      <c r="PVO49" s="112"/>
      <c r="PVP49" s="112"/>
      <c r="PVQ49" s="112"/>
      <c r="PVR49" s="112"/>
      <c r="PVS49" s="112"/>
      <c r="PVT49" s="112"/>
      <c r="PVU49" s="112"/>
      <c r="PVV49" s="112"/>
      <c r="PVW49" s="112"/>
      <c r="PVX49" s="112"/>
      <c r="PVY49" s="112"/>
      <c r="PVZ49" s="112"/>
      <c r="PWA49" s="112"/>
      <c r="PWB49" s="112"/>
      <c r="PWC49" s="112"/>
      <c r="PWD49" s="112"/>
      <c r="PWE49" s="112"/>
      <c r="PWF49" s="112"/>
      <c r="PWG49" s="112"/>
      <c r="PWH49" s="112"/>
      <c r="PWI49" s="112"/>
      <c r="PWJ49" s="112"/>
      <c r="PWK49" s="112"/>
      <c r="PWL49" s="112"/>
      <c r="PWM49" s="112"/>
      <c r="PWN49" s="112"/>
      <c r="PWO49" s="112"/>
      <c r="PWP49" s="112"/>
      <c r="PWQ49" s="112"/>
      <c r="PWR49" s="112"/>
      <c r="PWS49" s="112"/>
      <c r="PWT49" s="112"/>
      <c r="PWU49" s="112"/>
      <c r="PWV49" s="112"/>
      <c r="PWW49" s="112"/>
      <c r="PWX49" s="112"/>
      <c r="PWY49" s="112"/>
      <c r="PWZ49" s="112"/>
      <c r="PXA49" s="112"/>
      <c r="PXB49" s="112"/>
      <c r="PXC49" s="112"/>
      <c r="PXD49" s="112"/>
      <c r="PXE49" s="112"/>
      <c r="PXF49" s="112"/>
      <c r="PXG49" s="112"/>
      <c r="PXH49" s="112"/>
      <c r="PXI49" s="112"/>
      <c r="PXJ49" s="112"/>
      <c r="PXK49" s="112"/>
      <c r="PXL49" s="112"/>
      <c r="PXM49" s="112"/>
      <c r="PXN49" s="112"/>
      <c r="PXO49" s="112"/>
      <c r="PXP49" s="112"/>
      <c r="PXQ49" s="112"/>
      <c r="PXR49" s="112"/>
      <c r="PXS49" s="112"/>
      <c r="PXT49" s="112"/>
      <c r="PXU49" s="112"/>
      <c r="PXV49" s="112"/>
      <c r="PXW49" s="112"/>
      <c r="PXX49" s="112"/>
      <c r="PXY49" s="112"/>
      <c r="PXZ49" s="112"/>
      <c r="PYA49" s="112"/>
      <c r="PYB49" s="112"/>
      <c r="PYC49" s="112"/>
      <c r="PYD49" s="112"/>
      <c r="PYE49" s="112"/>
      <c r="PYF49" s="112"/>
      <c r="PYG49" s="112"/>
      <c r="PYH49" s="112"/>
      <c r="PYI49" s="112"/>
      <c r="PYJ49" s="112"/>
      <c r="PYK49" s="112"/>
      <c r="PYL49" s="112"/>
      <c r="PYM49" s="112"/>
      <c r="PYN49" s="112"/>
      <c r="PYO49" s="112"/>
      <c r="PYP49" s="112"/>
      <c r="PYQ49" s="112"/>
      <c r="PYR49" s="112"/>
      <c r="PYS49" s="112"/>
      <c r="PYT49" s="112"/>
      <c r="PYU49" s="112"/>
      <c r="PYV49" s="112"/>
      <c r="PYW49" s="112"/>
      <c r="PYX49" s="112"/>
      <c r="PYY49" s="112"/>
      <c r="PYZ49" s="112"/>
      <c r="PZA49" s="112"/>
      <c r="PZB49" s="112"/>
      <c r="PZC49" s="112"/>
      <c r="PZD49" s="112"/>
      <c r="PZE49" s="112"/>
      <c r="PZF49" s="112"/>
      <c r="PZG49" s="112"/>
      <c r="PZH49" s="112"/>
      <c r="PZI49" s="112"/>
      <c r="PZJ49" s="112"/>
      <c r="PZK49" s="112"/>
      <c r="PZL49" s="112"/>
      <c r="PZM49" s="112"/>
      <c r="PZN49" s="112"/>
      <c r="PZO49" s="112"/>
      <c r="PZP49" s="112"/>
      <c r="PZQ49" s="112"/>
      <c r="PZR49" s="112"/>
      <c r="PZS49" s="112"/>
      <c r="PZT49" s="112"/>
      <c r="PZU49" s="112"/>
      <c r="PZV49" s="112"/>
      <c r="PZW49" s="112"/>
      <c r="PZX49" s="112"/>
      <c r="PZY49" s="112"/>
      <c r="PZZ49" s="112"/>
      <c r="QAA49" s="112"/>
      <c r="QAB49" s="112"/>
      <c r="QAC49" s="112"/>
      <c r="QAD49" s="112"/>
      <c r="QAE49" s="112"/>
      <c r="QAF49" s="112"/>
      <c r="QAG49" s="112"/>
      <c r="QAH49" s="112"/>
      <c r="QAI49" s="112"/>
      <c r="QAJ49" s="112"/>
      <c r="QAK49" s="112"/>
      <c r="QAL49" s="112"/>
      <c r="QAM49" s="112"/>
      <c r="QAN49" s="112"/>
      <c r="QAO49" s="112"/>
      <c r="QAP49" s="112"/>
      <c r="QAQ49" s="112"/>
      <c r="QAR49" s="112"/>
      <c r="QAS49" s="112"/>
      <c r="QAT49" s="112"/>
      <c r="QAU49" s="112"/>
      <c r="QAV49" s="112"/>
      <c r="QAW49" s="112"/>
      <c r="QAX49" s="112"/>
      <c r="QAY49" s="112"/>
      <c r="QAZ49" s="112"/>
      <c r="QBA49" s="112"/>
      <c r="QBB49" s="112"/>
      <c r="QBC49" s="112"/>
      <c r="QBD49" s="112"/>
      <c r="QBE49" s="112"/>
      <c r="QBF49" s="112"/>
      <c r="QBG49" s="112"/>
      <c r="QBH49" s="112"/>
      <c r="QBI49" s="112"/>
      <c r="QBJ49" s="112"/>
      <c r="QBK49" s="112"/>
      <c r="QBL49" s="112"/>
      <c r="QBM49" s="112"/>
      <c r="QBN49" s="112"/>
      <c r="QBO49" s="112"/>
      <c r="QBP49" s="112"/>
      <c r="QBQ49" s="112"/>
      <c r="QBR49" s="112"/>
      <c r="QBS49" s="112"/>
      <c r="QBT49" s="112"/>
      <c r="QBU49" s="112"/>
      <c r="QBV49" s="112"/>
      <c r="QBW49" s="112"/>
      <c r="QBX49" s="112"/>
      <c r="QBY49" s="112"/>
      <c r="QBZ49" s="112"/>
      <c r="QCA49" s="112"/>
      <c r="QCB49" s="112"/>
      <c r="QCC49" s="112"/>
      <c r="QCD49" s="112"/>
      <c r="QCE49" s="112"/>
      <c r="QCF49" s="112"/>
      <c r="QCG49" s="112"/>
      <c r="QCH49" s="112"/>
      <c r="QCI49" s="112"/>
      <c r="QCJ49" s="112"/>
      <c r="QCK49" s="112"/>
      <c r="QCL49" s="112"/>
      <c r="QCM49" s="112"/>
      <c r="QCN49" s="112"/>
      <c r="QCO49" s="112"/>
      <c r="QCP49" s="112"/>
      <c r="QCQ49" s="112"/>
      <c r="QCR49" s="112"/>
      <c r="QCS49" s="112"/>
      <c r="QCT49" s="112"/>
      <c r="QCU49" s="112"/>
      <c r="QCV49" s="112"/>
      <c r="QCW49" s="112"/>
      <c r="QCX49" s="112"/>
      <c r="QCY49" s="112"/>
      <c r="QCZ49" s="112"/>
      <c r="QDA49" s="112"/>
      <c r="QDB49" s="112"/>
      <c r="QDC49" s="112"/>
      <c r="QDD49" s="112"/>
      <c r="QDE49" s="112"/>
      <c r="QDF49" s="112"/>
      <c r="QDG49" s="112"/>
      <c r="QDH49" s="112"/>
      <c r="QDI49" s="112"/>
      <c r="QDJ49" s="112"/>
      <c r="QDK49" s="112"/>
      <c r="QDL49" s="112"/>
      <c r="QDM49" s="112"/>
      <c r="QDN49" s="112"/>
      <c r="QDO49" s="112"/>
      <c r="QDP49" s="112"/>
      <c r="QDQ49" s="112"/>
      <c r="QDR49" s="112"/>
      <c r="QDS49" s="112"/>
      <c r="QDT49" s="112"/>
      <c r="QDU49" s="112"/>
      <c r="QDV49" s="112"/>
      <c r="QDW49" s="112"/>
      <c r="QDX49" s="112"/>
      <c r="QDY49" s="112"/>
      <c r="QDZ49" s="112"/>
      <c r="QEA49" s="112"/>
      <c r="QEB49" s="112"/>
      <c r="QEC49" s="112"/>
      <c r="QED49" s="112"/>
      <c r="QEE49" s="112"/>
      <c r="QEF49" s="112"/>
      <c r="QEG49" s="112"/>
      <c r="QEH49" s="112"/>
      <c r="QEI49" s="112"/>
      <c r="QEJ49" s="112"/>
      <c r="QEK49" s="112"/>
      <c r="QEL49" s="112"/>
      <c r="QEM49" s="112"/>
      <c r="QEN49" s="112"/>
      <c r="QEO49" s="112"/>
      <c r="QEP49" s="112"/>
      <c r="QEQ49" s="112"/>
      <c r="QER49" s="112"/>
      <c r="QES49" s="112"/>
      <c r="QET49" s="112"/>
      <c r="QEU49" s="112"/>
      <c r="QEV49" s="112"/>
      <c r="QEW49" s="112"/>
      <c r="QEX49" s="112"/>
      <c r="QEY49" s="112"/>
      <c r="QEZ49" s="112"/>
      <c r="QFA49" s="112"/>
      <c r="QFB49" s="112"/>
      <c r="QFC49" s="112"/>
      <c r="QFD49" s="112"/>
      <c r="QFE49" s="112"/>
      <c r="QFF49" s="112"/>
      <c r="QFG49" s="112"/>
      <c r="QFH49" s="112"/>
      <c r="QFI49" s="112"/>
      <c r="QFJ49" s="112"/>
      <c r="QFK49" s="112"/>
      <c r="QFL49" s="112"/>
      <c r="QFM49" s="112"/>
      <c r="QFN49" s="112"/>
      <c r="QFO49" s="112"/>
      <c r="QFP49" s="112"/>
      <c r="QFQ49" s="112"/>
      <c r="QFR49" s="112"/>
      <c r="QFS49" s="112"/>
      <c r="QFT49" s="112"/>
      <c r="QFU49" s="112"/>
      <c r="QFV49" s="112"/>
      <c r="QFW49" s="112"/>
      <c r="QFX49" s="112"/>
      <c r="QFY49" s="112"/>
      <c r="QFZ49" s="112"/>
      <c r="QGA49" s="112"/>
      <c r="QGB49" s="112"/>
      <c r="QGC49" s="112"/>
      <c r="QGD49" s="112"/>
      <c r="QGE49" s="112"/>
      <c r="QGF49" s="112"/>
      <c r="QGG49" s="112"/>
      <c r="QGH49" s="112"/>
      <c r="QGI49" s="112"/>
      <c r="QGJ49" s="112"/>
      <c r="QGK49" s="112"/>
      <c r="QGL49" s="112"/>
      <c r="QGM49" s="112"/>
      <c r="QGN49" s="112"/>
      <c r="QGO49" s="112"/>
      <c r="QGP49" s="112"/>
      <c r="QGQ49" s="112"/>
      <c r="QGR49" s="112"/>
      <c r="QGS49" s="112"/>
      <c r="QGT49" s="112"/>
      <c r="QGU49" s="112"/>
      <c r="QGV49" s="112"/>
      <c r="QGW49" s="112"/>
      <c r="QGX49" s="112"/>
      <c r="QGY49" s="112"/>
      <c r="QGZ49" s="112"/>
      <c r="QHA49" s="112"/>
      <c r="QHB49" s="112"/>
      <c r="QHC49" s="112"/>
      <c r="QHD49" s="112"/>
      <c r="QHE49" s="112"/>
      <c r="QHF49" s="112"/>
      <c r="QHG49" s="112"/>
      <c r="QHH49" s="112"/>
      <c r="QHI49" s="112"/>
      <c r="QHJ49" s="112"/>
      <c r="QHK49" s="112"/>
      <c r="QHL49" s="112"/>
      <c r="QHM49" s="112"/>
      <c r="QHN49" s="112"/>
      <c r="QHO49" s="112"/>
      <c r="QHP49" s="112"/>
      <c r="QHQ49" s="112"/>
      <c r="QHR49" s="112"/>
      <c r="QHS49" s="112"/>
      <c r="QHT49" s="112"/>
      <c r="QHU49" s="112"/>
      <c r="QHV49" s="112"/>
      <c r="QHW49" s="112"/>
      <c r="QHX49" s="112"/>
      <c r="QHY49" s="112"/>
      <c r="QHZ49" s="112"/>
      <c r="QIA49" s="112"/>
      <c r="QIB49" s="112"/>
      <c r="QIC49" s="112"/>
      <c r="QID49" s="112"/>
      <c r="QIE49" s="112"/>
      <c r="QIF49" s="112"/>
      <c r="QIG49" s="112"/>
      <c r="QIH49" s="112"/>
      <c r="QII49" s="112"/>
      <c r="QIJ49" s="112"/>
      <c r="QIK49" s="112"/>
      <c r="QIL49" s="112"/>
      <c r="QIM49" s="112"/>
      <c r="QIN49" s="112"/>
      <c r="QIO49" s="112"/>
      <c r="QIP49" s="112"/>
      <c r="QIQ49" s="112"/>
      <c r="QIR49" s="112"/>
      <c r="QIS49" s="112"/>
      <c r="QIT49" s="112"/>
      <c r="QIU49" s="112"/>
      <c r="QIV49" s="112"/>
      <c r="QIW49" s="112"/>
      <c r="QIX49" s="112"/>
      <c r="QIY49" s="112"/>
      <c r="QIZ49" s="112"/>
      <c r="QJA49" s="112"/>
      <c r="QJB49" s="112"/>
      <c r="QJC49" s="112"/>
      <c r="QJD49" s="112"/>
      <c r="QJE49" s="112"/>
      <c r="QJF49" s="112"/>
      <c r="QJG49" s="112"/>
      <c r="QJH49" s="112"/>
      <c r="QJI49" s="112"/>
      <c r="QJJ49" s="112"/>
      <c r="QJK49" s="112"/>
      <c r="QJL49" s="112"/>
      <c r="QJM49" s="112"/>
      <c r="QJN49" s="112"/>
      <c r="QJO49" s="112"/>
      <c r="QJP49" s="112"/>
      <c r="QJQ49" s="112"/>
      <c r="QJR49" s="112"/>
      <c r="QJS49" s="112"/>
      <c r="QJT49" s="112"/>
      <c r="QJU49" s="112"/>
      <c r="QJV49" s="112"/>
      <c r="QJW49" s="112"/>
      <c r="QJX49" s="112"/>
      <c r="QJY49" s="112"/>
      <c r="QJZ49" s="112"/>
      <c r="QKA49" s="112"/>
      <c r="QKB49" s="112"/>
      <c r="QKC49" s="112"/>
      <c r="QKD49" s="112"/>
      <c r="QKE49" s="112"/>
      <c r="QKF49" s="112"/>
      <c r="QKG49" s="112"/>
      <c r="QKH49" s="112"/>
      <c r="QKI49" s="112"/>
      <c r="QKJ49" s="112"/>
      <c r="QKK49" s="112"/>
      <c r="QKL49" s="112"/>
      <c r="QKM49" s="112"/>
      <c r="QKN49" s="112"/>
      <c r="QKO49" s="112"/>
      <c r="QKP49" s="112"/>
      <c r="QKQ49" s="112"/>
      <c r="QKR49" s="112"/>
      <c r="QKS49" s="112"/>
      <c r="QKT49" s="112"/>
      <c r="QKU49" s="112"/>
      <c r="QKV49" s="112"/>
      <c r="QKW49" s="112"/>
      <c r="QKX49" s="112"/>
      <c r="QKY49" s="112"/>
      <c r="QKZ49" s="112"/>
      <c r="QLA49" s="112"/>
      <c r="QLB49" s="112"/>
      <c r="QLC49" s="112"/>
      <c r="QLD49" s="112"/>
      <c r="QLE49" s="112"/>
      <c r="QLF49" s="112"/>
      <c r="QLG49" s="112"/>
      <c r="QLH49" s="112"/>
      <c r="QLI49" s="112"/>
      <c r="QLJ49" s="112"/>
      <c r="QLK49" s="112"/>
      <c r="QLL49" s="112"/>
      <c r="QLM49" s="112"/>
      <c r="QLN49" s="112"/>
      <c r="QLO49" s="112"/>
      <c r="QLP49" s="112"/>
      <c r="QLQ49" s="112"/>
      <c r="QLR49" s="112"/>
      <c r="QLS49" s="112"/>
      <c r="QLT49" s="112"/>
      <c r="QLU49" s="112"/>
      <c r="QLV49" s="112"/>
      <c r="QLW49" s="112"/>
      <c r="QLX49" s="112"/>
      <c r="QLY49" s="112"/>
      <c r="QLZ49" s="112"/>
      <c r="QMA49" s="112"/>
      <c r="QMB49" s="112"/>
      <c r="QMC49" s="112"/>
      <c r="QMD49" s="112"/>
      <c r="QME49" s="112"/>
      <c r="QMF49" s="112"/>
      <c r="QMG49" s="112"/>
      <c r="QMH49" s="112"/>
      <c r="QMI49" s="112"/>
      <c r="QMJ49" s="112"/>
      <c r="QMK49" s="112"/>
      <c r="QML49" s="112"/>
      <c r="QMM49" s="112"/>
      <c r="QMN49" s="112"/>
      <c r="QMO49" s="112"/>
      <c r="QMP49" s="112"/>
      <c r="QMQ49" s="112"/>
      <c r="QMR49" s="112"/>
      <c r="QMS49" s="112"/>
      <c r="QMT49" s="112"/>
      <c r="QMU49" s="112"/>
      <c r="QMV49" s="112"/>
      <c r="QMW49" s="112"/>
      <c r="QMX49" s="112"/>
      <c r="QMY49" s="112"/>
      <c r="QMZ49" s="112"/>
      <c r="QNA49" s="112"/>
      <c r="QNB49" s="112"/>
      <c r="QNC49" s="112"/>
      <c r="QND49" s="112"/>
      <c r="QNE49" s="112"/>
      <c r="QNF49" s="112"/>
      <c r="QNG49" s="112"/>
      <c r="QNH49" s="112"/>
      <c r="QNI49" s="112"/>
      <c r="QNJ49" s="112"/>
      <c r="QNK49" s="112"/>
      <c r="QNL49" s="112"/>
      <c r="QNM49" s="112"/>
      <c r="QNN49" s="112"/>
      <c r="QNO49" s="112"/>
      <c r="QNP49" s="112"/>
      <c r="QNQ49" s="112"/>
      <c r="QNR49" s="112"/>
      <c r="QNS49" s="112"/>
      <c r="QNT49" s="112"/>
      <c r="QNU49" s="112"/>
      <c r="QNV49" s="112"/>
      <c r="QNW49" s="112"/>
      <c r="QNX49" s="112"/>
      <c r="QNY49" s="112"/>
      <c r="QNZ49" s="112"/>
      <c r="QOA49" s="112"/>
      <c r="QOB49" s="112"/>
      <c r="QOC49" s="112"/>
      <c r="QOD49" s="112"/>
      <c r="QOE49" s="112"/>
      <c r="QOF49" s="112"/>
      <c r="QOG49" s="112"/>
      <c r="QOH49" s="112"/>
      <c r="QOI49" s="112"/>
      <c r="QOJ49" s="112"/>
      <c r="QOK49" s="112"/>
      <c r="QOL49" s="112"/>
      <c r="QOM49" s="112"/>
      <c r="QON49" s="112"/>
      <c r="QOO49" s="112"/>
      <c r="QOP49" s="112"/>
      <c r="QOQ49" s="112"/>
      <c r="QOR49" s="112"/>
      <c r="QOS49" s="112"/>
      <c r="QOT49" s="112"/>
      <c r="QOU49" s="112"/>
      <c r="QOV49" s="112"/>
      <c r="QOW49" s="112"/>
      <c r="QOX49" s="112"/>
      <c r="QOY49" s="112"/>
      <c r="QOZ49" s="112"/>
      <c r="QPA49" s="112"/>
      <c r="QPB49" s="112"/>
      <c r="QPC49" s="112"/>
      <c r="QPD49" s="112"/>
      <c r="QPE49" s="112"/>
      <c r="QPF49" s="112"/>
      <c r="QPG49" s="112"/>
      <c r="QPH49" s="112"/>
      <c r="QPI49" s="112"/>
      <c r="QPJ49" s="112"/>
      <c r="QPK49" s="112"/>
      <c r="QPL49" s="112"/>
      <c r="QPM49" s="112"/>
      <c r="QPN49" s="112"/>
      <c r="QPO49" s="112"/>
      <c r="QPP49" s="112"/>
      <c r="QPQ49" s="112"/>
      <c r="QPR49" s="112"/>
      <c r="QPS49" s="112"/>
      <c r="QPT49" s="112"/>
      <c r="QPU49" s="112"/>
      <c r="QPV49" s="112"/>
      <c r="QPW49" s="112"/>
      <c r="QPX49" s="112"/>
      <c r="QPY49" s="112"/>
      <c r="QPZ49" s="112"/>
      <c r="QQA49" s="112"/>
      <c r="QQB49" s="112"/>
      <c r="QQC49" s="112"/>
      <c r="QQD49" s="112"/>
      <c r="QQE49" s="112"/>
      <c r="QQF49" s="112"/>
      <c r="QQG49" s="112"/>
      <c r="QQH49" s="112"/>
      <c r="QQI49" s="112"/>
      <c r="QQJ49" s="112"/>
      <c r="QQK49" s="112"/>
      <c r="QQL49" s="112"/>
      <c r="QQM49" s="112"/>
      <c r="QQN49" s="112"/>
      <c r="QQO49" s="112"/>
      <c r="QQP49" s="112"/>
      <c r="QQQ49" s="112"/>
      <c r="QQR49" s="112"/>
      <c r="QQS49" s="112"/>
      <c r="QQT49" s="112"/>
      <c r="QQU49" s="112"/>
      <c r="QQV49" s="112"/>
      <c r="QQW49" s="112"/>
      <c r="QQX49" s="112"/>
      <c r="QQY49" s="112"/>
      <c r="QQZ49" s="112"/>
      <c r="QRA49" s="112"/>
      <c r="QRB49" s="112"/>
      <c r="QRC49" s="112"/>
      <c r="QRD49" s="112"/>
      <c r="QRE49" s="112"/>
      <c r="QRF49" s="112"/>
      <c r="QRG49" s="112"/>
      <c r="QRH49" s="112"/>
      <c r="QRI49" s="112"/>
      <c r="QRJ49" s="112"/>
      <c r="QRK49" s="112"/>
      <c r="QRL49" s="112"/>
      <c r="QRM49" s="112"/>
      <c r="QRN49" s="112"/>
      <c r="QRO49" s="112"/>
      <c r="QRP49" s="112"/>
      <c r="QRQ49" s="112"/>
      <c r="QRR49" s="112"/>
      <c r="QRS49" s="112"/>
      <c r="QRT49" s="112"/>
      <c r="QRU49" s="112"/>
      <c r="QRV49" s="112"/>
      <c r="QRW49" s="112"/>
      <c r="QRX49" s="112"/>
      <c r="QRY49" s="112"/>
      <c r="QRZ49" s="112"/>
      <c r="QSA49" s="112"/>
      <c r="QSB49" s="112"/>
      <c r="QSC49" s="112"/>
      <c r="QSD49" s="112"/>
      <c r="QSE49" s="112"/>
      <c r="QSF49" s="112"/>
      <c r="QSG49" s="112"/>
      <c r="QSH49" s="112"/>
      <c r="QSI49" s="112"/>
      <c r="QSJ49" s="112"/>
      <c r="QSK49" s="112"/>
      <c r="QSL49" s="112"/>
      <c r="QSM49" s="112"/>
      <c r="QSN49" s="112"/>
      <c r="QSO49" s="112"/>
      <c r="QSP49" s="112"/>
      <c r="QSQ49" s="112"/>
      <c r="QSR49" s="112"/>
      <c r="QSS49" s="112"/>
      <c r="QST49" s="112"/>
      <c r="QSU49" s="112"/>
      <c r="QSV49" s="112"/>
      <c r="QSW49" s="112"/>
      <c r="QSX49" s="112"/>
      <c r="QSY49" s="112"/>
      <c r="QSZ49" s="112"/>
      <c r="QTA49" s="112"/>
      <c r="QTB49" s="112"/>
      <c r="QTC49" s="112"/>
      <c r="QTD49" s="112"/>
      <c r="QTE49" s="112"/>
      <c r="QTF49" s="112"/>
      <c r="QTG49" s="112"/>
      <c r="QTH49" s="112"/>
      <c r="QTI49" s="112"/>
      <c r="QTJ49" s="112"/>
      <c r="QTK49" s="112"/>
      <c r="QTL49" s="112"/>
      <c r="QTM49" s="112"/>
      <c r="QTN49" s="112"/>
      <c r="QTO49" s="112"/>
      <c r="QTP49" s="112"/>
      <c r="QTQ49" s="112"/>
      <c r="QTR49" s="112"/>
      <c r="QTS49" s="112"/>
      <c r="QTT49" s="112"/>
      <c r="QTU49" s="112"/>
      <c r="QTV49" s="112"/>
      <c r="QTW49" s="112"/>
      <c r="QTX49" s="112"/>
      <c r="QTY49" s="112"/>
      <c r="QTZ49" s="112"/>
      <c r="QUA49" s="112"/>
      <c r="QUB49" s="112"/>
      <c r="QUC49" s="112"/>
      <c r="QUD49" s="112"/>
      <c r="QUE49" s="112"/>
      <c r="QUF49" s="112"/>
      <c r="QUG49" s="112"/>
      <c r="QUH49" s="112"/>
      <c r="QUI49" s="112"/>
      <c r="QUJ49" s="112"/>
      <c r="QUK49" s="112"/>
      <c r="QUL49" s="112"/>
      <c r="QUM49" s="112"/>
      <c r="QUN49" s="112"/>
      <c r="QUO49" s="112"/>
      <c r="QUP49" s="112"/>
      <c r="QUQ49" s="112"/>
      <c r="QUR49" s="112"/>
      <c r="QUS49" s="112"/>
      <c r="QUT49" s="112"/>
      <c r="QUU49" s="112"/>
      <c r="QUV49" s="112"/>
      <c r="QUW49" s="112"/>
      <c r="QUX49" s="112"/>
      <c r="QUY49" s="112"/>
      <c r="QUZ49" s="112"/>
      <c r="QVA49" s="112"/>
      <c r="QVB49" s="112"/>
      <c r="QVC49" s="112"/>
      <c r="QVD49" s="112"/>
      <c r="QVE49" s="112"/>
      <c r="QVF49" s="112"/>
      <c r="QVG49" s="112"/>
      <c r="QVH49" s="112"/>
      <c r="QVI49" s="112"/>
      <c r="QVJ49" s="112"/>
      <c r="QVK49" s="112"/>
      <c r="QVL49" s="112"/>
      <c r="QVM49" s="112"/>
      <c r="QVN49" s="112"/>
      <c r="QVO49" s="112"/>
      <c r="QVP49" s="112"/>
      <c r="QVQ49" s="112"/>
      <c r="QVR49" s="112"/>
      <c r="QVS49" s="112"/>
      <c r="QVT49" s="112"/>
      <c r="QVU49" s="112"/>
      <c r="QVV49" s="112"/>
      <c r="QVW49" s="112"/>
      <c r="QVX49" s="112"/>
      <c r="QVY49" s="112"/>
      <c r="QVZ49" s="112"/>
      <c r="QWA49" s="112"/>
      <c r="QWB49" s="112"/>
      <c r="QWC49" s="112"/>
      <c r="QWD49" s="112"/>
      <c r="QWE49" s="112"/>
      <c r="QWF49" s="112"/>
      <c r="QWG49" s="112"/>
      <c r="QWH49" s="112"/>
      <c r="QWI49" s="112"/>
      <c r="QWJ49" s="112"/>
      <c r="QWK49" s="112"/>
      <c r="QWL49" s="112"/>
      <c r="QWM49" s="112"/>
      <c r="QWN49" s="112"/>
      <c r="QWO49" s="112"/>
      <c r="QWP49" s="112"/>
      <c r="QWQ49" s="112"/>
      <c r="QWR49" s="112"/>
      <c r="QWS49" s="112"/>
      <c r="QWT49" s="112"/>
      <c r="QWU49" s="112"/>
      <c r="QWV49" s="112"/>
      <c r="QWW49" s="112"/>
      <c r="QWX49" s="112"/>
      <c r="QWY49" s="112"/>
      <c r="QWZ49" s="112"/>
      <c r="QXA49" s="112"/>
      <c r="QXB49" s="112"/>
      <c r="QXC49" s="112"/>
      <c r="QXD49" s="112"/>
      <c r="QXE49" s="112"/>
      <c r="QXF49" s="112"/>
      <c r="QXG49" s="112"/>
      <c r="QXH49" s="112"/>
      <c r="QXI49" s="112"/>
      <c r="QXJ49" s="112"/>
      <c r="QXK49" s="112"/>
      <c r="QXL49" s="112"/>
      <c r="QXM49" s="112"/>
      <c r="QXN49" s="112"/>
      <c r="QXO49" s="112"/>
      <c r="QXP49" s="112"/>
      <c r="QXQ49" s="112"/>
      <c r="QXR49" s="112"/>
      <c r="QXS49" s="112"/>
      <c r="QXT49" s="112"/>
      <c r="QXU49" s="112"/>
      <c r="QXV49" s="112"/>
      <c r="QXW49" s="112"/>
      <c r="QXX49" s="112"/>
      <c r="QXY49" s="112"/>
      <c r="QXZ49" s="112"/>
      <c r="QYA49" s="112"/>
      <c r="QYB49" s="112"/>
      <c r="QYC49" s="112"/>
      <c r="QYD49" s="112"/>
      <c r="QYE49" s="112"/>
      <c r="QYF49" s="112"/>
      <c r="QYG49" s="112"/>
      <c r="QYH49" s="112"/>
      <c r="QYI49" s="112"/>
      <c r="QYJ49" s="112"/>
      <c r="QYK49" s="112"/>
      <c r="QYL49" s="112"/>
      <c r="QYM49" s="112"/>
      <c r="QYN49" s="112"/>
      <c r="QYO49" s="112"/>
      <c r="QYP49" s="112"/>
      <c r="QYQ49" s="112"/>
      <c r="QYR49" s="112"/>
      <c r="QYS49" s="112"/>
      <c r="QYT49" s="112"/>
      <c r="QYU49" s="112"/>
      <c r="QYV49" s="112"/>
      <c r="QYW49" s="112"/>
      <c r="QYX49" s="112"/>
      <c r="QYY49" s="112"/>
      <c r="QYZ49" s="112"/>
      <c r="QZA49" s="112"/>
      <c r="QZB49" s="112"/>
      <c r="QZC49" s="112"/>
      <c r="QZD49" s="112"/>
      <c r="QZE49" s="112"/>
      <c r="QZF49" s="112"/>
      <c r="QZG49" s="112"/>
      <c r="QZH49" s="112"/>
      <c r="QZI49" s="112"/>
      <c r="QZJ49" s="112"/>
      <c r="QZK49" s="112"/>
      <c r="QZL49" s="112"/>
      <c r="QZM49" s="112"/>
      <c r="QZN49" s="112"/>
      <c r="QZO49" s="112"/>
      <c r="QZP49" s="112"/>
      <c r="QZQ49" s="112"/>
      <c r="QZR49" s="112"/>
      <c r="QZS49" s="112"/>
      <c r="QZT49" s="112"/>
      <c r="QZU49" s="112"/>
      <c r="QZV49" s="112"/>
      <c r="QZW49" s="112"/>
      <c r="QZX49" s="112"/>
      <c r="QZY49" s="112"/>
      <c r="QZZ49" s="112"/>
      <c r="RAA49" s="112"/>
      <c r="RAB49" s="112"/>
      <c r="RAC49" s="112"/>
      <c r="RAD49" s="112"/>
      <c r="RAE49" s="112"/>
      <c r="RAF49" s="112"/>
      <c r="RAG49" s="112"/>
      <c r="RAH49" s="112"/>
      <c r="RAI49" s="112"/>
      <c r="RAJ49" s="112"/>
      <c r="RAK49" s="112"/>
      <c r="RAL49" s="112"/>
      <c r="RAM49" s="112"/>
      <c r="RAN49" s="112"/>
      <c r="RAO49" s="112"/>
      <c r="RAP49" s="112"/>
      <c r="RAQ49" s="112"/>
      <c r="RAR49" s="112"/>
      <c r="RAS49" s="112"/>
      <c r="RAT49" s="112"/>
      <c r="RAU49" s="112"/>
      <c r="RAV49" s="112"/>
      <c r="RAW49" s="112"/>
      <c r="RAX49" s="112"/>
      <c r="RAY49" s="112"/>
      <c r="RAZ49" s="112"/>
      <c r="RBA49" s="112"/>
      <c r="RBB49" s="112"/>
      <c r="RBC49" s="112"/>
      <c r="RBD49" s="112"/>
      <c r="RBE49" s="112"/>
      <c r="RBF49" s="112"/>
      <c r="RBG49" s="112"/>
      <c r="RBH49" s="112"/>
      <c r="RBI49" s="112"/>
      <c r="RBJ49" s="112"/>
      <c r="RBK49" s="112"/>
      <c r="RBL49" s="112"/>
      <c r="RBM49" s="112"/>
      <c r="RBN49" s="112"/>
      <c r="RBO49" s="112"/>
      <c r="RBP49" s="112"/>
      <c r="RBQ49" s="112"/>
      <c r="RBR49" s="112"/>
      <c r="RBS49" s="112"/>
      <c r="RBT49" s="112"/>
      <c r="RBU49" s="112"/>
      <c r="RBV49" s="112"/>
      <c r="RBW49" s="112"/>
      <c r="RBX49" s="112"/>
      <c r="RBY49" s="112"/>
      <c r="RBZ49" s="112"/>
      <c r="RCA49" s="112"/>
      <c r="RCB49" s="112"/>
      <c r="RCC49" s="112"/>
      <c r="RCD49" s="112"/>
      <c r="RCE49" s="112"/>
      <c r="RCF49" s="112"/>
      <c r="RCG49" s="112"/>
      <c r="RCH49" s="112"/>
      <c r="RCI49" s="112"/>
      <c r="RCJ49" s="112"/>
      <c r="RCK49" s="112"/>
      <c r="RCL49" s="112"/>
      <c r="RCM49" s="112"/>
      <c r="RCN49" s="112"/>
      <c r="RCO49" s="112"/>
      <c r="RCP49" s="112"/>
      <c r="RCQ49" s="112"/>
      <c r="RCR49" s="112"/>
      <c r="RCS49" s="112"/>
      <c r="RCT49" s="112"/>
      <c r="RCU49" s="112"/>
      <c r="RCV49" s="112"/>
      <c r="RCW49" s="112"/>
      <c r="RCX49" s="112"/>
      <c r="RCY49" s="112"/>
      <c r="RCZ49" s="112"/>
      <c r="RDA49" s="112"/>
      <c r="RDB49" s="112"/>
      <c r="RDC49" s="112"/>
      <c r="RDD49" s="112"/>
      <c r="RDE49" s="112"/>
      <c r="RDF49" s="112"/>
      <c r="RDG49" s="112"/>
      <c r="RDH49" s="112"/>
      <c r="RDI49" s="112"/>
      <c r="RDJ49" s="112"/>
      <c r="RDK49" s="112"/>
      <c r="RDL49" s="112"/>
      <c r="RDM49" s="112"/>
      <c r="RDN49" s="112"/>
      <c r="RDO49" s="112"/>
      <c r="RDP49" s="112"/>
      <c r="RDQ49" s="112"/>
      <c r="RDR49" s="112"/>
      <c r="RDS49" s="112"/>
      <c r="RDT49" s="112"/>
      <c r="RDU49" s="112"/>
      <c r="RDV49" s="112"/>
      <c r="RDW49" s="112"/>
      <c r="RDX49" s="112"/>
      <c r="RDY49" s="112"/>
      <c r="RDZ49" s="112"/>
      <c r="REA49" s="112"/>
      <c r="REB49" s="112"/>
      <c r="REC49" s="112"/>
      <c r="RED49" s="112"/>
      <c r="REE49" s="112"/>
      <c r="REF49" s="112"/>
      <c r="REG49" s="112"/>
      <c r="REH49" s="112"/>
      <c r="REI49" s="112"/>
      <c r="REJ49" s="112"/>
      <c r="REK49" s="112"/>
      <c r="REL49" s="112"/>
      <c r="REM49" s="112"/>
      <c r="REN49" s="112"/>
      <c r="REO49" s="112"/>
      <c r="REP49" s="112"/>
      <c r="REQ49" s="112"/>
      <c r="RER49" s="112"/>
      <c r="RES49" s="112"/>
      <c r="RET49" s="112"/>
      <c r="REU49" s="112"/>
      <c r="REV49" s="112"/>
      <c r="REW49" s="112"/>
      <c r="REX49" s="112"/>
      <c r="REY49" s="112"/>
      <c r="REZ49" s="112"/>
      <c r="RFA49" s="112"/>
      <c r="RFB49" s="112"/>
      <c r="RFC49" s="112"/>
      <c r="RFD49" s="112"/>
      <c r="RFE49" s="112"/>
      <c r="RFF49" s="112"/>
      <c r="RFG49" s="112"/>
      <c r="RFH49" s="112"/>
      <c r="RFI49" s="112"/>
      <c r="RFJ49" s="112"/>
      <c r="RFK49" s="112"/>
      <c r="RFL49" s="112"/>
      <c r="RFM49" s="112"/>
      <c r="RFN49" s="112"/>
      <c r="RFO49" s="112"/>
      <c r="RFP49" s="112"/>
      <c r="RFQ49" s="112"/>
      <c r="RFR49" s="112"/>
      <c r="RFS49" s="112"/>
      <c r="RFT49" s="112"/>
      <c r="RFU49" s="112"/>
      <c r="RFV49" s="112"/>
      <c r="RFW49" s="112"/>
      <c r="RFX49" s="112"/>
      <c r="RFY49" s="112"/>
      <c r="RFZ49" s="112"/>
      <c r="RGA49" s="112"/>
      <c r="RGB49" s="112"/>
      <c r="RGC49" s="112"/>
      <c r="RGD49" s="112"/>
      <c r="RGE49" s="112"/>
      <c r="RGF49" s="112"/>
      <c r="RGG49" s="112"/>
      <c r="RGH49" s="112"/>
      <c r="RGI49" s="112"/>
      <c r="RGJ49" s="112"/>
      <c r="RGK49" s="112"/>
      <c r="RGL49" s="112"/>
      <c r="RGM49" s="112"/>
      <c r="RGN49" s="112"/>
      <c r="RGO49" s="112"/>
      <c r="RGP49" s="112"/>
      <c r="RGQ49" s="112"/>
      <c r="RGR49" s="112"/>
      <c r="RGS49" s="112"/>
      <c r="RGT49" s="112"/>
      <c r="RGU49" s="112"/>
      <c r="RGV49" s="112"/>
      <c r="RGW49" s="112"/>
      <c r="RGX49" s="112"/>
      <c r="RGY49" s="112"/>
      <c r="RGZ49" s="112"/>
      <c r="RHA49" s="112"/>
      <c r="RHB49" s="112"/>
      <c r="RHC49" s="112"/>
      <c r="RHD49" s="112"/>
      <c r="RHE49" s="112"/>
      <c r="RHF49" s="112"/>
      <c r="RHG49" s="112"/>
      <c r="RHH49" s="112"/>
      <c r="RHI49" s="112"/>
      <c r="RHJ49" s="112"/>
      <c r="RHK49" s="112"/>
      <c r="RHL49" s="112"/>
      <c r="RHM49" s="112"/>
      <c r="RHN49" s="112"/>
      <c r="RHO49" s="112"/>
      <c r="RHP49" s="112"/>
      <c r="RHQ49" s="112"/>
      <c r="RHR49" s="112"/>
      <c r="RHS49" s="112"/>
      <c r="RHT49" s="112"/>
      <c r="RHU49" s="112"/>
      <c r="RHV49" s="112"/>
      <c r="RHW49" s="112"/>
      <c r="RHX49" s="112"/>
      <c r="RHY49" s="112"/>
      <c r="RHZ49" s="112"/>
      <c r="RIA49" s="112"/>
      <c r="RIB49" s="112"/>
      <c r="RIC49" s="112"/>
      <c r="RID49" s="112"/>
      <c r="RIE49" s="112"/>
      <c r="RIF49" s="112"/>
      <c r="RIG49" s="112"/>
      <c r="RIH49" s="112"/>
      <c r="RII49" s="112"/>
      <c r="RIJ49" s="112"/>
      <c r="RIK49" s="112"/>
      <c r="RIL49" s="112"/>
      <c r="RIM49" s="112"/>
      <c r="RIN49" s="112"/>
      <c r="RIO49" s="112"/>
      <c r="RIP49" s="112"/>
      <c r="RIQ49" s="112"/>
      <c r="RIR49" s="112"/>
      <c r="RIS49" s="112"/>
      <c r="RIT49" s="112"/>
      <c r="RIU49" s="112"/>
      <c r="RIV49" s="112"/>
      <c r="RIW49" s="112"/>
      <c r="RIX49" s="112"/>
      <c r="RIY49" s="112"/>
      <c r="RIZ49" s="112"/>
      <c r="RJA49" s="112"/>
      <c r="RJB49" s="112"/>
      <c r="RJC49" s="112"/>
      <c r="RJD49" s="112"/>
      <c r="RJE49" s="112"/>
      <c r="RJF49" s="112"/>
      <c r="RJG49" s="112"/>
      <c r="RJH49" s="112"/>
      <c r="RJI49" s="112"/>
      <c r="RJJ49" s="112"/>
      <c r="RJK49" s="112"/>
      <c r="RJL49" s="112"/>
      <c r="RJM49" s="112"/>
      <c r="RJN49" s="112"/>
      <c r="RJO49" s="112"/>
      <c r="RJP49" s="112"/>
      <c r="RJQ49" s="112"/>
      <c r="RJR49" s="112"/>
      <c r="RJS49" s="112"/>
      <c r="RJT49" s="112"/>
      <c r="RJU49" s="112"/>
      <c r="RJV49" s="112"/>
      <c r="RJW49" s="112"/>
      <c r="RJX49" s="112"/>
      <c r="RJY49" s="112"/>
      <c r="RJZ49" s="112"/>
      <c r="RKA49" s="112"/>
      <c r="RKB49" s="112"/>
      <c r="RKC49" s="112"/>
      <c r="RKD49" s="112"/>
      <c r="RKE49" s="112"/>
      <c r="RKF49" s="112"/>
      <c r="RKG49" s="112"/>
      <c r="RKH49" s="112"/>
      <c r="RKI49" s="112"/>
      <c r="RKJ49" s="112"/>
      <c r="RKK49" s="112"/>
      <c r="RKL49" s="112"/>
      <c r="RKM49" s="112"/>
      <c r="RKN49" s="112"/>
      <c r="RKO49" s="112"/>
      <c r="RKP49" s="112"/>
      <c r="RKQ49" s="112"/>
      <c r="RKR49" s="112"/>
      <c r="RKS49" s="112"/>
      <c r="RKT49" s="112"/>
      <c r="RKU49" s="112"/>
      <c r="RKV49" s="112"/>
      <c r="RKW49" s="112"/>
      <c r="RKX49" s="112"/>
      <c r="RKY49" s="112"/>
      <c r="RKZ49" s="112"/>
      <c r="RLA49" s="112"/>
      <c r="RLB49" s="112"/>
      <c r="RLC49" s="112"/>
      <c r="RLD49" s="112"/>
      <c r="RLE49" s="112"/>
      <c r="RLF49" s="112"/>
      <c r="RLG49" s="112"/>
      <c r="RLH49" s="112"/>
      <c r="RLI49" s="112"/>
      <c r="RLJ49" s="112"/>
      <c r="RLK49" s="112"/>
      <c r="RLL49" s="112"/>
      <c r="RLM49" s="112"/>
      <c r="RLN49" s="112"/>
      <c r="RLO49" s="112"/>
      <c r="RLP49" s="112"/>
      <c r="RLQ49" s="112"/>
      <c r="RLR49" s="112"/>
      <c r="RLS49" s="112"/>
      <c r="RLT49" s="112"/>
      <c r="RLU49" s="112"/>
      <c r="RLV49" s="112"/>
      <c r="RLW49" s="112"/>
      <c r="RLX49" s="112"/>
      <c r="RLY49" s="112"/>
      <c r="RLZ49" s="112"/>
      <c r="RMA49" s="112"/>
      <c r="RMB49" s="112"/>
      <c r="RMC49" s="112"/>
      <c r="RMD49" s="112"/>
      <c r="RME49" s="112"/>
      <c r="RMF49" s="112"/>
      <c r="RMG49" s="112"/>
      <c r="RMH49" s="112"/>
      <c r="RMI49" s="112"/>
      <c r="RMJ49" s="112"/>
      <c r="RMK49" s="112"/>
      <c r="RML49" s="112"/>
      <c r="RMM49" s="112"/>
      <c r="RMN49" s="112"/>
      <c r="RMO49" s="112"/>
      <c r="RMP49" s="112"/>
      <c r="RMQ49" s="112"/>
      <c r="RMR49" s="112"/>
      <c r="RMS49" s="112"/>
      <c r="RMT49" s="112"/>
      <c r="RMU49" s="112"/>
      <c r="RMV49" s="112"/>
      <c r="RMW49" s="112"/>
      <c r="RMX49" s="112"/>
      <c r="RMY49" s="112"/>
      <c r="RMZ49" s="112"/>
      <c r="RNA49" s="112"/>
      <c r="RNB49" s="112"/>
      <c r="RNC49" s="112"/>
      <c r="RND49" s="112"/>
      <c r="RNE49" s="112"/>
      <c r="RNF49" s="112"/>
      <c r="RNG49" s="112"/>
      <c r="RNH49" s="112"/>
      <c r="RNI49" s="112"/>
      <c r="RNJ49" s="112"/>
      <c r="RNK49" s="112"/>
      <c r="RNL49" s="112"/>
      <c r="RNM49" s="112"/>
      <c r="RNN49" s="112"/>
      <c r="RNO49" s="112"/>
      <c r="RNP49" s="112"/>
      <c r="RNQ49" s="112"/>
      <c r="RNR49" s="112"/>
      <c r="RNS49" s="112"/>
      <c r="RNT49" s="112"/>
      <c r="RNU49" s="112"/>
      <c r="RNV49" s="112"/>
      <c r="RNW49" s="112"/>
      <c r="RNX49" s="112"/>
      <c r="RNY49" s="112"/>
      <c r="RNZ49" s="112"/>
      <c r="ROA49" s="112"/>
      <c r="ROB49" s="112"/>
      <c r="ROC49" s="112"/>
      <c r="ROD49" s="112"/>
      <c r="ROE49" s="112"/>
      <c r="ROF49" s="112"/>
      <c r="ROG49" s="112"/>
      <c r="ROH49" s="112"/>
      <c r="ROI49" s="112"/>
      <c r="ROJ49" s="112"/>
      <c r="ROK49" s="112"/>
      <c r="ROL49" s="112"/>
      <c r="ROM49" s="112"/>
      <c r="RON49" s="112"/>
      <c r="ROO49" s="112"/>
      <c r="ROP49" s="112"/>
      <c r="ROQ49" s="112"/>
      <c r="ROR49" s="112"/>
      <c r="ROS49" s="112"/>
      <c r="ROT49" s="112"/>
      <c r="ROU49" s="112"/>
      <c r="ROV49" s="112"/>
      <c r="ROW49" s="112"/>
      <c r="ROX49" s="112"/>
      <c r="ROY49" s="112"/>
      <c r="ROZ49" s="112"/>
      <c r="RPA49" s="112"/>
      <c r="RPB49" s="112"/>
      <c r="RPC49" s="112"/>
      <c r="RPD49" s="112"/>
      <c r="RPE49" s="112"/>
      <c r="RPF49" s="112"/>
      <c r="RPG49" s="112"/>
      <c r="RPH49" s="112"/>
      <c r="RPI49" s="112"/>
      <c r="RPJ49" s="112"/>
      <c r="RPK49" s="112"/>
      <c r="RPL49" s="112"/>
      <c r="RPM49" s="112"/>
      <c r="RPN49" s="112"/>
      <c r="RPO49" s="112"/>
      <c r="RPP49" s="112"/>
      <c r="RPQ49" s="112"/>
      <c r="RPR49" s="112"/>
      <c r="RPS49" s="112"/>
      <c r="RPT49" s="112"/>
      <c r="RPU49" s="112"/>
      <c r="RPV49" s="112"/>
      <c r="RPW49" s="112"/>
      <c r="RPX49" s="112"/>
      <c r="RPY49" s="112"/>
      <c r="RPZ49" s="112"/>
      <c r="RQA49" s="112"/>
      <c r="RQB49" s="112"/>
      <c r="RQC49" s="112"/>
      <c r="RQD49" s="112"/>
      <c r="RQE49" s="112"/>
      <c r="RQF49" s="112"/>
      <c r="RQG49" s="112"/>
      <c r="RQH49" s="112"/>
      <c r="RQI49" s="112"/>
      <c r="RQJ49" s="112"/>
      <c r="RQK49" s="112"/>
      <c r="RQL49" s="112"/>
      <c r="RQM49" s="112"/>
      <c r="RQN49" s="112"/>
      <c r="RQO49" s="112"/>
      <c r="RQP49" s="112"/>
      <c r="RQQ49" s="112"/>
      <c r="RQR49" s="112"/>
      <c r="RQS49" s="112"/>
      <c r="RQT49" s="112"/>
      <c r="RQU49" s="112"/>
      <c r="RQV49" s="112"/>
      <c r="RQW49" s="112"/>
      <c r="RQX49" s="112"/>
      <c r="RQY49" s="112"/>
      <c r="RQZ49" s="112"/>
      <c r="RRA49" s="112"/>
      <c r="RRB49" s="112"/>
      <c r="RRC49" s="112"/>
      <c r="RRD49" s="112"/>
      <c r="RRE49" s="112"/>
      <c r="RRF49" s="112"/>
      <c r="RRG49" s="112"/>
      <c r="RRH49" s="112"/>
      <c r="RRI49" s="112"/>
      <c r="RRJ49" s="112"/>
      <c r="RRK49" s="112"/>
      <c r="RRL49" s="112"/>
      <c r="RRM49" s="112"/>
      <c r="RRN49" s="112"/>
      <c r="RRO49" s="112"/>
      <c r="RRP49" s="112"/>
      <c r="RRQ49" s="112"/>
      <c r="RRR49" s="112"/>
      <c r="RRS49" s="112"/>
      <c r="RRT49" s="112"/>
      <c r="RRU49" s="112"/>
      <c r="RRV49" s="112"/>
      <c r="RRW49" s="112"/>
      <c r="RRX49" s="112"/>
      <c r="RRY49" s="112"/>
      <c r="RRZ49" s="112"/>
      <c r="RSA49" s="112"/>
      <c r="RSB49" s="112"/>
      <c r="RSC49" s="112"/>
      <c r="RSD49" s="112"/>
      <c r="RSE49" s="112"/>
      <c r="RSF49" s="112"/>
      <c r="RSG49" s="112"/>
      <c r="RSH49" s="112"/>
      <c r="RSI49" s="112"/>
      <c r="RSJ49" s="112"/>
      <c r="RSK49" s="112"/>
      <c r="RSL49" s="112"/>
      <c r="RSM49" s="112"/>
      <c r="RSN49" s="112"/>
      <c r="RSO49" s="112"/>
      <c r="RSP49" s="112"/>
      <c r="RSQ49" s="112"/>
      <c r="RSR49" s="112"/>
      <c r="RSS49" s="112"/>
      <c r="RST49" s="112"/>
      <c r="RSU49" s="112"/>
      <c r="RSV49" s="112"/>
      <c r="RSW49" s="112"/>
      <c r="RSX49" s="112"/>
      <c r="RSY49" s="112"/>
      <c r="RSZ49" s="112"/>
      <c r="RTA49" s="112"/>
      <c r="RTB49" s="112"/>
      <c r="RTC49" s="112"/>
      <c r="RTD49" s="112"/>
      <c r="RTE49" s="112"/>
      <c r="RTF49" s="112"/>
      <c r="RTG49" s="112"/>
      <c r="RTH49" s="112"/>
      <c r="RTI49" s="112"/>
      <c r="RTJ49" s="112"/>
      <c r="RTK49" s="112"/>
      <c r="RTL49" s="112"/>
      <c r="RTM49" s="112"/>
      <c r="RTN49" s="112"/>
      <c r="RTO49" s="112"/>
      <c r="RTP49" s="112"/>
      <c r="RTQ49" s="112"/>
      <c r="RTR49" s="112"/>
      <c r="RTS49" s="112"/>
      <c r="RTT49" s="112"/>
      <c r="RTU49" s="112"/>
      <c r="RTV49" s="112"/>
      <c r="RTW49" s="112"/>
      <c r="RTX49" s="112"/>
      <c r="RTY49" s="112"/>
      <c r="RTZ49" s="112"/>
      <c r="RUA49" s="112"/>
      <c r="RUB49" s="112"/>
      <c r="RUC49" s="112"/>
      <c r="RUD49" s="112"/>
      <c r="RUE49" s="112"/>
      <c r="RUF49" s="112"/>
      <c r="RUG49" s="112"/>
      <c r="RUH49" s="112"/>
      <c r="RUI49" s="112"/>
      <c r="RUJ49" s="112"/>
      <c r="RUK49" s="112"/>
      <c r="RUL49" s="112"/>
      <c r="RUM49" s="112"/>
      <c r="RUN49" s="112"/>
      <c r="RUO49" s="112"/>
      <c r="RUP49" s="112"/>
      <c r="RUQ49" s="112"/>
      <c r="RUR49" s="112"/>
      <c r="RUS49" s="112"/>
      <c r="RUT49" s="112"/>
      <c r="RUU49" s="112"/>
      <c r="RUV49" s="112"/>
      <c r="RUW49" s="112"/>
      <c r="RUX49" s="112"/>
      <c r="RUY49" s="112"/>
      <c r="RUZ49" s="112"/>
      <c r="RVA49" s="112"/>
      <c r="RVB49" s="112"/>
      <c r="RVC49" s="112"/>
      <c r="RVD49" s="112"/>
      <c r="RVE49" s="112"/>
      <c r="RVF49" s="112"/>
      <c r="RVG49" s="112"/>
      <c r="RVH49" s="112"/>
      <c r="RVI49" s="112"/>
      <c r="RVJ49" s="112"/>
      <c r="RVK49" s="112"/>
      <c r="RVL49" s="112"/>
      <c r="RVM49" s="112"/>
      <c r="RVN49" s="112"/>
      <c r="RVO49" s="112"/>
      <c r="RVP49" s="112"/>
      <c r="RVQ49" s="112"/>
      <c r="RVR49" s="112"/>
      <c r="RVS49" s="112"/>
      <c r="RVT49" s="112"/>
      <c r="RVU49" s="112"/>
      <c r="RVV49" s="112"/>
      <c r="RVW49" s="112"/>
      <c r="RVX49" s="112"/>
      <c r="RVY49" s="112"/>
      <c r="RVZ49" s="112"/>
      <c r="RWA49" s="112"/>
      <c r="RWB49" s="112"/>
      <c r="RWC49" s="112"/>
      <c r="RWD49" s="112"/>
      <c r="RWE49" s="112"/>
      <c r="RWF49" s="112"/>
      <c r="RWG49" s="112"/>
      <c r="RWH49" s="112"/>
      <c r="RWI49" s="112"/>
      <c r="RWJ49" s="112"/>
      <c r="RWK49" s="112"/>
      <c r="RWL49" s="112"/>
      <c r="RWM49" s="112"/>
      <c r="RWN49" s="112"/>
      <c r="RWO49" s="112"/>
      <c r="RWP49" s="112"/>
      <c r="RWQ49" s="112"/>
      <c r="RWR49" s="112"/>
      <c r="RWS49" s="112"/>
      <c r="RWT49" s="112"/>
      <c r="RWU49" s="112"/>
      <c r="RWV49" s="112"/>
      <c r="RWW49" s="112"/>
      <c r="RWX49" s="112"/>
      <c r="RWY49" s="112"/>
      <c r="RWZ49" s="112"/>
      <c r="RXA49" s="112"/>
      <c r="RXB49" s="112"/>
      <c r="RXC49" s="112"/>
      <c r="RXD49" s="112"/>
      <c r="RXE49" s="112"/>
      <c r="RXF49" s="112"/>
      <c r="RXG49" s="112"/>
      <c r="RXH49" s="112"/>
      <c r="RXI49" s="112"/>
      <c r="RXJ49" s="112"/>
      <c r="RXK49" s="112"/>
      <c r="RXL49" s="112"/>
      <c r="RXM49" s="112"/>
      <c r="RXN49" s="112"/>
      <c r="RXO49" s="112"/>
      <c r="RXP49" s="112"/>
      <c r="RXQ49" s="112"/>
      <c r="RXR49" s="112"/>
      <c r="RXS49" s="112"/>
      <c r="RXT49" s="112"/>
      <c r="RXU49" s="112"/>
      <c r="RXV49" s="112"/>
      <c r="RXW49" s="112"/>
      <c r="RXX49" s="112"/>
      <c r="RXY49" s="112"/>
      <c r="RXZ49" s="112"/>
      <c r="RYA49" s="112"/>
      <c r="RYB49" s="112"/>
      <c r="RYC49" s="112"/>
      <c r="RYD49" s="112"/>
      <c r="RYE49" s="112"/>
      <c r="RYF49" s="112"/>
      <c r="RYG49" s="112"/>
      <c r="RYH49" s="112"/>
      <c r="RYI49" s="112"/>
      <c r="RYJ49" s="112"/>
      <c r="RYK49" s="112"/>
      <c r="RYL49" s="112"/>
      <c r="RYM49" s="112"/>
      <c r="RYN49" s="112"/>
      <c r="RYO49" s="112"/>
      <c r="RYP49" s="112"/>
      <c r="RYQ49" s="112"/>
      <c r="RYR49" s="112"/>
      <c r="RYS49" s="112"/>
      <c r="RYT49" s="112"/>
      <c r="RYU49" s="112"/>
      <c r="RYV49" s="112"/>
      <c r="RYW49" s="112"/>
      <c r="RYX49" s="112"/>
      <c r="RYY49" s="112"/>
      <c r="RYZ49" s="112"/>
      <c r="RZA49" s="112"/>
      <c r="RZB49" s="112"/>
      <c r="RZC49" s="112"/>
      <c r="RZD49" s="112"/>
      <c r="RZE49" s="112"/>
      <c r="RZF49" s="112"/>
      <c r="RZG49" s="112"/>
      <c r="RZH49" s="112"/>
      <c r="RZI49" s="112"/>
      <c r="RZJ49" s="112"/>
      <c r="RZK49" s="112"/>
      <c r="RZL49" s="112"/>
      <c r="RZM49" s="112"/>
      <c r="RZN49" s="112"/>
      <c r="RZO49" s="112"/>
      <c r="RZP49" s="112"/>
      <c r="RZQ49" s="112"/>
      <c r="RZR49" s="112"/>
      <c r="RZS49" s="112"/>
      <c r="RZT49" s="112"/>
      <c r="RZU49" s="112"/>
      <c r="RZV49" s="112"/>
      <c r="RZW49" s="112"/>
      <c r="RZX49" s="112"/>
      <c r="RZY49" s="112"/>
      <c r="RZZ49" s="112"/>
      <c r="SAA49" s="112"/>
      <c r="SAB49" s="112"/>
      <c r="SAC49" s="112"/>
      <c r="SAD49" s="112"/>
      <c r="SAE49" s="112"/>
      <c r="SAF49" s="112"/>
      <c r="SAG49" s="112"/>
      <c r="SAH49" s="112"/>
      <c r="SAI49" s="112"/>
      <c r="SAJ49" s="112"/>
      <c r="SAK49" s="112"/>
      <c r="SAL49" s="112"/>
      <c r="SAM49" s="112"/>
      <c r="SAN49" s="112"/>
      <c r="SAO49" s="112"/>
      <c r="SAP49" s="112"/>
      <c r="SAQ49" s="112"/>
      <c r="SAR49" s="112"/>
      <c r="SAS49" s="112"/>
      <c r="SAT49" s="112"/>
      <c r="SAU49" s="112"/>
      <c r="SAV49" s="112"/>
      <c r="SAW49" s="112"/>
      <c r="SAX49" s="112"/>
      <c r="SAY49" s="112"/>
      <c r="SAZ49" s="112"/>
      <c r="SBA49" s="112"/>
      <c r="SBB49" s="112"/>
      <c r="SBC49" s="112"/>
      <c r="SBD49" s="112"/>
      <c r="SBE49" s="112"/>
      <c r="SBF49" s="112"/>
      <c r="SBG49" s="112"/>
      <c r="SBH49" s="112"/>
      <c r="SBI49" s="112"/>
      <c r="SBJ49" s="112"/>
      <c r="SBK49" s="112"/>
      <c r="SBL49" s="112"/>
      <c r="SBM49" s="112"/>
      <c r="SBN49" s="112"/>
      <c r="SBO49" s="112"/>
      <c r="SBP49" s="112"/>
      <c r="SBQ49" s="112"/>
      <c r="SBR49" s="112"/>
      <c r="SBS49" s="112"/>
      <c r="SBT49" s="112"/>
      <c r="SBU49" s="112"/>
      <c r="SBV49" s="112"/>
      <c r="SBW49" s="112"/>
      <c r="SBX49" s="112"/>
      <c r="SBY49" s="112"/>
      <c r="SBZ49" s="112"/>
      <c r="SCA49" s="112"/>
      <c r="SCB49" s="112"/>
      <c r="SCC49" s="112"/>
      <c r="SCD49" s="112"/>
      <c r="SCE49" s="112"/>
      <c r="SCF49" s="112"/>
      <c r="SCG49" s="112"/>
      <c r="SCH49" s="112"/>
      <c r="SCI49" s="112"/>
      <c r="SCJ49" s="112"/>
      <c r="SCK49" s="112"/>
      <c r="SCL49" s="112"/>
      <c r="SCM49" s="112"/>
      <c r="SCN49" s="112"/>
      <c r="SCO49" s="112"/>
      <c r="SCP49" s="112"/>
      <c r="SCQ49" s="112"/>
      <c r="SCR49" s="112"/>
      <c r="SCS49" s="112"/>
      <c r="SCT49" s="112"/>
      <c r="SCU49" s="112"/>
      <c r="SCV49" s="112"/>
      <c r="SCW49" s="112"/>
      <c r="SCX49" s="112"/>
      <c r="SCY49" s="112"/>
      <c r="SCZ49" s="112"/>
      <c r="SDA49" s="112"/>
      <c r="SDB49" s="112"/>
      <c r="SDC49" s="112"/>
      <c r="SDD49" s="112"/>
      <c r="SDE49" s="112"/>
      <c r="SDF49" s="112"/>
      <c r="SDG49" s="112"/>
      <c r="SDH49" s="112"/>
      <c r="SDI49" s="112"/>
      <c r="SDJ49" s="112"/>
      <c r="SDK49" s="112"/>
      <c r="SDL49" s="112"/>
      <c r="SDM49" s="112"/>
      <c r="SDN49" s="112"/>
      <c r="SDO49" s="112"/>
      <c r="SDP49" s="112"/>
      <c r="SDQ49" s="112"/>
      <c r="SDR49" s="112"/>
      <c r="SDS49" s="112"/>
      <c r="SDT49" s="112"/>
      <c r="SDU49" s="112"/>
      <c r="SDV49" s="112"/>
      <c r="SDW49" s="112"/>
      <c r="SDX49" s="112"/>
      <c r="SDY49" s="112"/>
      <c r="SDZ49" s="112"/>
      <c r="SEA49" s="112"/>
      <c r="SEB49" s="112"/>
      <c r="SEC49" s="112"/>
      <c r="SED49" s="112"/>
      <c r="SEE49" s="112"/>
      <c r="SEF49" s="112"/>
      <c r="SEG49" s="112"/>
      <c r="SEH49" s="112"/>
      <c r="SEI49" s="112"/>
      <c r="SEJ49" s="112"/>
      <c r="SEK49" s="112"/>
      <c r="SEL49" s="112"/>
      <c r="SEM49" s="112"/>
      <c r="SEN49" s="112"/>
      <c r="SEO49" s="112"/>
      <c r="SEP49" s="112"/>
      <c r="SEQ49" s="112"/>
      <c r="SER49" s="112"/>
      <c r="SES49" s="112"/>
      <c r="SET49" s="112"/>
      <c r="SEU49" s="112"/>
      <c r="SEV49" s="112"/>
      <c r="SEW49" s="112"/>
      <c r="SEX49" s="112"/>
      <c r="SEY49" s="112"/>
      <c r="SEZ49" s="112"/>
      <c r="SFA49" s="112"/>
      <c r="SFB49" s="112"/>
      <c r="SFC49" s="112"/>
      <c r="SFD49" s="112"/>
      <c r="SFE49" s="112"/>
      <c r="SFF49" s="112"/>
      <c r="SFG49" s="112"/>
      <c r="SFH49" s="112"/>
      <c r="SFI49" s="112"/>
      <c r="SFJ49" s="112"/>
      <c r="SFK49" s="112"/>
      <c r="SFL49" s="112"/>
      <c r="SFM49" s="112"/>
      <c r="SFN49" s="112"/>
      <c r="SFO49" s="112"/>
      <c r="SFP49" s="112"/>
      <c r="SFQ49" s="112"/>
      <c r="SFR49" s="112"/>
      <c r="SFS49" s="112"/>
      <c r="SFT49" s="112"/>
      <c r="SFU49" s="112"/>
      <c r="SFV49" s="112"/>
      <c r="SFW49" s="112"/>
      <c r="SFX49" s="112"/>
      <c r="SFY49" s="112"/>
      <c r="SFZ49" s="112"/>
      <c r="SGA49" s="112"/>
      <c r="SGB49" s="112"/>
      <c r="SGC49" s="112"/>
      <c r="SGD49" s="112"/>
      <c r="SGE49" s="112"/>
      <c r="SGF49" s="112"/>
      <c r="SGG49" s="112"/>
      <c r="SGH49" s="112"/>
      <c r="SGI49" s="112"/>
      <c r="SGJ49" s="112"/>
      <c r="SGK49" s="112"/>
      <c r="SGL49" s="112"/>
      <c r="SGM49" s="112"/>
      <c r="SGN49" s="112"/>
      <c r="SGO49" s="112"/>
      <c r="SGP49" s="112"/>
      <c r="SGQ49" s="112"/>
      <c r="SGR49" s="112"/>
      <c r="SGS49" s="112"/>
      <c r="SGT49" s="112"/>
      <c r="SGU49" s="112"/>
      <c r="SGV49" s="112"/>
      <c r="SGW49" s="112"/>
      <c r="SGX49" s="112"/>
      <c r="SGY49" s="112"/>
      <c r="SGZ49" s="112"/>
      <c r="SHA49" s="112"/>
      <c r="SHB49" s="112"/>
      <c r="SHC49" s="112"/>
      <c r="SHD49" s="112"/>
      <c r="SHE49" s="112"/>
      <c r="SHF49" s="112"/>
      <c r="SHG49" s="112"/>
      <c r="SHH49" s="112"/>
      <c r="SHI49" s="112"/>
      <c r="SHJ49" s="112"/>
      <c r="SHK49" s="112"/>
      <c r="SHL49" s="112"/>
      <c r="SHM49" s="112"/>
      <c r="SHN49" s="112"/>
      <c r="SHO49" s="112"/>
      <c r="SHP49" s="112"/>
      <c r="SHQ49" s="112"/>
      <c r="SHR49" s="112"/>
      <c r="SHS49" s="112"/>
      <c r="SHT49" s="112"/>
      <c r="SHU49" s="112"/>
      <c r="SHV49" s="112"/>
      <c r="SHW49" s="112"/>
      <c r="SHX49" s="112"/>
      <c r="SHY49" s="112"/>
      <c r="SHZ49" s="112"/>
      <c r="SIA49" s="112"/>
      <c r="SIB49" s="112"/>
      <c r="SIC49" s="112"/>
      <c r="SID49" s="112"/>
      <c r="SIE49" s="112"/>
      <c r="SIF49" s="112"/>
      <c r="SIG49" s="112"/>
      <c r="SIH49" s="112"/>
      <c r="SII49" s="112"/>
      <c r="SIJ49" s="112"/>
      <c r="SIK49" s="112"/>
      <c r="SIL49" s="112"/>
      <c r="SIM49" s="112"/>
      <c r="SIN49" s="112"/>
      <c r="SIO49" s="112"/>
      <c r="SIP49" s="112"/>
      <c r="SIQ49" s="112"/>
      <c r="SIR49" s="112"/>
      <c r="SIS49" s="112"/>
      <c r="SIT49" s="112"/>
      <c r="SIU49" s="112"/>
      <c r="SIV49" s="112"/>
      <c r="SIW49" s="112"/>
      <c r="SIX49" s="112"/>
      <c r="SIY49" s="112"/>
      <c r="SIZ49" s="112"/>
      <c r="SJA49" s="112"/>
      <c r="SJB49" s="112"/>
      <c r="SJC49" s="112"/>
      <c r="SJD49" s="112"/>
      <c r="SJE49" s="112"/>
      <c r="SJF49" s="112"/>
      <c r="SJG49" s="112"/>
      <c r="SJH49" s="112"/>
      <c r="SJI49" s="112"/>
      <c r="SJJ49" s="112"/>
      <c r="SJK49" s="112"/>
      <c r="SJL49" s="112"/>
      <c r="SJM49" s="112"/>
      <c r="SJN49" s="112"/>
      <c r="SJO49" s="112"/>
      <c r="SJP49" s="112"/>
      <c r="SJQ49" s="112"/>
      <c r="SJR49" s="112"/>
      <c r="SJS49" s="112"/>
      <c r="SJT49" s="112"/>
      <c r="SJU49" s="112"/>
      <c r="SJV49" s="112"/>
      <c r="SJW49" s="112"/>
      <c r="SJX49" s="112"/>
      <c r="SJY49" s="112"/>
      <c r="SJZ49" s="112"/>
      <c r="SKA49" s="112"/>
      <c r="SKB49" s="112"/>
      <c r="SKC49" s="112"/>
      <c r="SKD49" s="112"/>
      <c r="SKE49" s="112"/>
      <c r="SKF49" s="112"/>
      <c r="SKG49" s="112"/>
      <c r="SKH49" s="112"/>
      <c r="SKI49" s="112"/>
      <c r="SKJ49" s="112"/>
      <c r="SKK49" s="112"/>
      <c r="SKL49" s="112"/>
      <c r="SKM49" s="112"/>
      <c r="SKN49" s="112"/>
      <c r="SKO49" s="112"/>
      <c r="SKP49" s="112"/>
      <c r="SKQ49" s="112"/>
      <c r="SKR49" s="112"/>
      <c r="SKS49" s="112"/>
      <c r="SKT49" s="112"/>
      <c r="SKU49" s="112"/>
      <c r="SKV49" s="112"/>
      <c r="SKW49" s="112"/>
      <c r="SKX49" s="112"/>
      <c r="SKY49" s="112"/>
      <c r="SKZ49" s="112"/>
      <c r="SLA49" s="112"/>
      <c r="SLB49" s="112"/>
      <c r="SLC49" s="112"/>
      <c r="SLD49" s="112"/>
      <c r="SLE49" s="112"/>
      <c r="SLF49" s="112"/>
      <c r="SLG49" s="112"/>
      <c r="SLH49" s="112"/>
      <c r="SLI49" s="112"/>
      <c r="SLJ49" s="112"/>
      <c r="SLK49" s="112"/>
      <c r="SLL49" s="112"/>
      <c r="SLM49" s="112"/>
      <c r="SLN49" s="112"/>
      <c r="SLO49" s="112"/>
      <c r="SLP49" s="112"/>
      <c r="SLQ49" s="112"/>
      <c r="SLR49" s="112"/>
      <c r="SLS49" s="112"/>
      <c r="SLT49" s="112"/>
      <c r="SLU49" s="112"/>
      <c r="SLV49" s="112"/>
      <c r="SLW49" s="112"/>
      <c r="SLX49" s="112"/>
      <c r="SLY49" s="112"/>
      <c r="SLZ49" s="112"/>
      <c r="SMA49" s="112"/>
      <c r="SMB49" s="112"/>
      <c r="SMC49" s="112"/>
      <c r="SMD49" s="112"/>
      <c r="SME49" s="112"/>
      <c r="SMF49" s="112"/>
      <c r="SMG49" s="112"/>
      <c r="SMH49" s="112"/>
      <c r="SMI49" s="112"/>
      <c r="SMJ49" s="112"/>
      <c r="SMK49" s="112"/>
      <c r="SML49" s="112"/>
      <c r="SMM49" s="112"/>
      <c r="SMN49" s="112"/>
      <c r="SMO49" s="112"/>
      <c r="SMP49" s="112"/>
      <c r="SMQ49" s="112"/>
      <c r="SMR49" s="112"/>
      <c r="SMS49" s="112"/>
      <c r="SMT49" s="112"/>
      <c r="SMU49" s="112"/>
      <c r="SMV49" s="112"/>
      <c r="SMW49" s="112"/>
      <c r="SMX49" s="112"/>
      <c r="SMY49" s="112"/>
      <c r="SMZ49" s="112"/>
      <c r="SNA49" s="112"/>
      <c r="SNB49" s="112"/>
      <c r="SNC49" s="112"/>
      <c r="SND49" s="112"/>
      <c r="SNE49" s="112"/>
      <c r="SNF49" s="112"/>
      <c r="SNG49" s="112"/>
      <c r="SNH49" s="112"/>
      <c r="SNI49" s="112"/>
      <c r="SNJ49" s="112"/>
      <c r="SNK49" s="112"/>
      <c r="SNL49" s="112"/>
      <c r="SNM49" s="112"/>
      <c r="SNN49" s="112"/>
      <c r="SNO49" s="112"/>
      <c r="SNP49" s="112"/>
      <c r="SNQ49" s="112"/>
      <c r="SNR49" s="112"/>
      <c r="SNS49" s="112"/>
      <c r="SNT49" s="112"/>
      <c r="SNU49" s="112"/>
      <c r="SNV49" s="112"/>
      <c r="SNW49" s="112"/>
      <c r="SNX49" s="112"/>
      <c r="SNY49" s="112"/>
      <c r="SNZ49" s="112"/>
      <c r="SOA49" s="112"/>
      <c r="SOB49" s="112"/>
      <c r="SOC49" s="112"/>
      <c r="SOD49" s="112"/>
      <c r="SOE49" s="112"/>
      <c r="SOF49" s="112"/>
      <c r="SOG49" s="112"/>
      <c r="SOH49" s="112"/>
      <c r="SOI49" s="112"/>
      <c r="SOJ49" s="112"/>
      <c r="SOK49" s="112"/>
      <c r="SOL49" s="112"/>
      <c r="SOM49" s="112"/>
      <c r="SON49" s="112"/>
      <c r="SOO49" s="112"/>
      <c r="SOP49" s="112"/>
      <c r="SOQ49" s="112"/>
      <c r="SOR49" s="112"/>
      <c r="SOS49" s="112"/>
      <c r="SOT49" s="112"/>
      <c r="SOU49" s="112"/>
      <c r="SOV49" s="112"/>
      <c r="SOW49" s="112"/>
      <c r="SOX49" s="112"/>
      <c r="SOY49" s="112"/>
      <c r="SOZ49" s="112"/>
      <c r="SPA49" s="112"/>
      <c r="SPB49" s="112"/>
      <c r="SPC49" s="112"/>
      <c r="SPD49" s="112"/>
      <c r="SPE49" s="112"/>
      <c r="SPF49" s="112"/>
      <c r="SPG49" s="112"/>
      <c r="SPH49" s="112"/>
      <c r="SPI49" s="112"/>
      <c r="SPJ49" s="112"/>
      <c r="SPK49" s="112"/>
      <c r="SPL49" s="112"/>
      <c r="SPM49" s="112"/>
      <c r="SPN49" s="112"/>
      <c r="SPO49" s="112"/>
      <c r="SPP49" s="112"/>
      <c r="SPQ49" s="112"/>
      <c r="SPR49" s="112"/>
      <c r="SPS49" s="112"/>
      <c r="SPT49" s="112"/>
      <c r="SPU49" s="112"/>
      <c r="SPV49" s="112"/>
      <c r="SPW49" s="112"/>
      <c r="SPX49" s="112"/>
      <c r="SPY49" s="112"/>
      <c r="SPZ49" s="112"/>
      <c r="SQA49" s="112"/>
      <c r="SQB49" s="112"/>
      <c r="SQC49" s="112"/>
      <c r="SQD49" s="112"/>
      <c r="SQE49" s="112"/>
      <c r="SQF49" s="112"/>
      <c r="SQG49" s="112"/>
      <c r="SQH49" s="112"/>
      <c r="SQI49" s="112"/>
      <c r="SQJ49" s="112"/>
      <c r="SQK49" s="112"/>
      <c r="SQL49" s="112"/>
      <c r="SQM49" s="112"/>
      <c r="SQN49" s="112"/>
      <c r="SQO49" s="112"/>
      <c r="SQP49" s="112"/>
      <c r="SQQ49" s="112"/>
      <c r="SQR49" s="112"/>
      <c r="SQS49" s="112"/>
      <c r="SQT49" s="112"/>
      <c r="SQU49" s="112"/>
      <c r="SQV49" s="112"/>
      <c r="SQW49" s="112"/>
      <c r="SQX49" s="112"/>
      <c r="SQY49" s="112"/>
      <c r="SQZ49" s="112"/>
      <c r="SRA49" s="112"/>
      <c r="SRB49" s="112"/>
      <c r="SRC49" s="112"/>
      <c r="SRD49" s="112"/>
      <c r="SRE49" s="112"/>
      <c r="SRF49" s="112"/>
      <c r="SRG49" s="112"/>
      <c r="SRH49" s="112"/>
      <c r="SRI49" s="112"/>
      <c r="SRJ49" s="112"/>
      <c r="SRK49" s="112"/>
      <c r="SRL49" s="112"/>
      <c r="SRM49" s="112"/>
      <c r="SRN49" s="112"/>
      <c r="SRO49" s="112"/>
      <c r="SRP49" s="112"/>
      <c r="SRQ49" s="112"/>
      <c r="SRR49" s="112"/>
      <c r="SRS49" s="112"/>
      <c r="SRT49" s="112"/>
      <c r="SRU49" s="112"/>
      <c r="SRV49" s="112"/>
      <c r="SRW49" s="112"/>
      <c r="SRX49" s="112"/>
      <c r="SRY49" s="112"/>
      <c r="SRZ49" s="112"/>
      <c r="SSA49" s="112"/>
      <c r="SSB49" s="112"/>
      <c r="SSC49" s="112"/>
      <c r="SSD49" s="112"/>
      <c r="SSE49" s="112"/>
      <c r="SSF49" s="112"/>
      <c r="SSG49" s="112"/>
      <c r="SSH49" s="112"/>
      <c r="SSI49" s="112"/>
      <c r="SSJ49" s="112"/>
      <c r="SSK49" s="112"/>
      <c r="SSL49" s="112"/>
      <c r="SSM49" s="112"/>
      <c r="SSN49" s="112"/>
      <c r="SSO49" s="112"/>
      <c r="SSP49" s="112"/>
      <c r="SSQ49" s="112"/>
      <c r="SSR49" s="112"/>
      <c r="SSS49" s="112"/>
      <c r="SST49" s="112"/>
      <c r="SSU49" s="112"/>
      <c r="SSV49" s="112"/>
      <c r="SSW49" s="112"/>
      <c r="SSX49" s="112"/>
      <c r="SSY49" s="112"/>
      <c r="SSZ49" s="112"/>
      <c r="STA49" s="112"/>
      <c r="STB49" s="112"/>
      <c r="STC49" s="112"/>
      <c r="STD49" s="112"/>
      <c r="STE49" s="112"/>
      <c r="STF49" s="112"/>
      <c r="STG49" s="112"/>
      <c r="STH49" s="112"/>
      <c r="STI49" s="112"/>
      <c r="STJ49" s="112"/>
      <c r="STK49" s="112"/>
      <c r="STL49" s="112"/>
      <c r="STM49" s="112"/>
      <c r="STN49" s="112"/>
      <c r="STO49" s="112"/>
      <c r="STP49" s="112"/>
      <c r="STQ49" s="112"/>
      <c r="STR49" s="112"/>
      <c r="STS49" s="112"/>
      <c r="STT49" s="112"/>
      <c r="STU49" s="112"/>
      <c r="STV49" s="112"/>
      <c r="STW49" s="112"/>
      <c r="STX49" s="112"/>
      <c r="STY49" s="112"/>
      <c r="STZ49" s="112"/>
      <c r="SUA49" s="112"/>
      <c r="SUB49" s="112"/>
      <c r="SUC49" s="112"/>
      <c r="SUD49" s="112"/>
      <c r="SUE49" s="112"/>
      <c r="SUF49" s="112"/>
      <c r="SUG49" s="112"/>
      <c r="SUH49" s="112"/>
      <c r="SUI49" s="112"/>
      <c r="SUJ49" s="112"/>
      <c r="SUK49" s="112"/>
      <c r="SUL49" s="112"/>
      <c r="SUM49" s="112"/>
      <c r="SUN49" s="112"/>
      <c r="SUO49" s="112"/>
      <c r="SUP49" s="112"/>
      <c r="SUQ49" s="112"/>
      <c r="SUR49" s="112"/>
      <c r="SUS49" s="112"/>
      <c r="SUT49" s="112"/>
      <c r="SUU49" s="112"/>
      <c r="SUV49" s="112"/>
      <c r="SUW49" s="112"/>
      <c r="SUX49" s="112"/>
      <c r="SUY49" s="112"/>
      <c r="SUZ49" s="112"/>
      <c r="SVA49" s="112"/>
      <c r="SVB49" s="112"/>
      <c r="SVC49" s="112"/>
      <c r="SVD49" s="112"/>
      <c r="SVE49" s="112"/>
      <c r="SVF49" s="112"/>
      <c r="SVG49" s="112"/>
      <c r="SVH49" s="112"/>
      <c r="SVI49" s="112"/>
      <c r="SVJ49" s="112"/>
      <c r="SVK49" s="112"/>
      <c r="SVL49" s="112"/>
      <c r="SVM49" s="112"/>
      <c r="SVN49" s="112"/>
      <c r="SVO49" s="112"/>
      <c r="SVP49" s="112"/>
      <c r="SVQ49" s="112"/>
      <c r="SVR49" s="112"/>
      <c r="SVS49" s="112"/>
      <c r="SVT49" s="112"/>
      <c r="SVU49" s="112"/>
      <c r="SVV49" s="112"/>
      <c r="SVW49" s="112"/>
      <c r="SVX49" s="112"/>
      <c r="SVY49" s="112"/>
      <c r="SVZ49" s="112"/>
      <c r="SWA49" s="112"/>
      <c r="SWB49" s="112"/>
      <c r="SWC49" s="112"/>
      <c r="SWD49" s="112"/>
      <c r="SWE49" s="112"/>
      <c r="SWF49" s="112"/>
      <c r="SWG49" s="112"/>
      <c r="SWH49" s="112"/>
      <c r="SWI49" s="112"/>
      <c r="SWJ49" s="112"/>
      <c r="SWK49" s="112"/>
      <c r="SWL49" s="112"/>
      <c r="SWM49" s="112"/>
      <c r="SWN49" s="112"/>
      <c r="SWO49" s="112"/>
      <c r="SWP49" s="112"/>
      <c r="SWQ49" s="112"/>
      <c r="SWR49" s="112"/>
      <c r="SWS49" s="112"/>
      <c r="SWT49" s="112"/>
      <c r="SWU49" s="112"/>
      <c r="SWV49" s="112"/>
      <c r="SWW49" s="112"/>
      <c r="SWX49" s="112"/>
      <c r="SWY49" s="112"/>
      <c r="SWZ49" s="112"/>
      <c r="SXA49" s="112"/>
      <c r="SXB49" s="112"/>
      <c r="SXC49" s="112"/>
      <c r="SXD49" s="112"/>
      <c r="SXE49" s="112"/>
      <c r="SXF49" s="112"/>
      <c r="SXG49" s="112"/>
      <c r="SXH49" s="112"/>
      <c r="SXI49" s="112"/>
      <c r="SXJ49" s="112"/>
      <c r="SXK49" s="112"/>
      <c r="SXL49" s="112"/>
      <c r="SXM49" s="112"/>
      <c r="SXN49" s="112"/>
      <c r="SXO49" s="112"/>
      <c r="SXP49" s="112"/>
      <c r="SXQ49" s="112"/>
      <c r="SXR49" s="112"/>
      <c r="SXS49" s="112"/>
      <c r="SXT49" s="112"/>
      <c r="SXU49" s="112"/>
      <c r="SXV49" s="112"/>
      <c r="SXW49" s="112"/>
      <c r="SXX49" s="112"/>
      <c r="SXY49" s="112"/>
      <c r="SXZ49" s="112"/>
      <c r="SYA49" s="112"/>
      <c r="SYB49" s="112"/>
      <c r="SYC49" s="112"/>
      <c r="SYD49" s="112"/>
      <c r="SYE49" s="112"/>
      <c r="SYF49" s="112"/>
      <c r="SYG49" s="112"/>
      <c r="SYH49" s="112"/>
      <c r="SYI49" s="112"/>
      <c r="SYJ49" s="112"/>
      <c r="SYK49" s="112"/>
      <c r="SYL49" s="112"/>
      <c r="SYM49" s="112"/>
      <c r="SYN49" s="112"/>
      <c r="SYO49" s="112"/>
      <c r="SYP49" s="112"/>
      <c r="SYQ49" s="112"/>
      <c r="SYR49" s="112"/>
      <c r="SYS49" s="112"/>
      <c r="SYT49" s="112"/>
      <c r="SYU49" s="112"/>
      <c r="SYV49" s="112"/>
      <c r="SYW49" s="112"/>
      <c r="SYX49" s="112"/>
      <c r="SYY49" s="112"/>
      <c r="SYZ49" s="112"/>
      <c r="SZA49" s="112"/>
      <c r="SZB49" s="112"/>
      <c r="SZC49" s="112"/>
      <c r="SZD49" s="112"/>
      <c r="SZE49" s="112"/>
      <c r="SZF49" s="112"/>
      <c r="SZG49" s="112"/>
      <c r="SZH49" s="112"/>
      <c r="SZI49" s="112"/>
      <c r="SZJ49" s="112"/>
      <c r="SZK49" s="112"/>
      <c r="SZL49" s="112"/>
      <c r="SZM49" s="112"/>
      <c r="SZN49" s="112"/>
      <c r="SZO49" s="112"/>
      <c r="SZP49" s="112"/>
      <c r="SZQ49" s="112"/>
      <c r="SZR49" s="112"/>
      <c r="SZS49" s="112"/>
      <c r="SZT49" s="112"/>
      <c r="SZU49" s="112"/>
      <c r="SZV49" s="112"/>
      <c r="SZW49" s="112"/>
      <c r="SZX49" s="112"/>
      <c r="SZY49" s="112"/>
      <c r="SZZ49" s="112"/>
      <c r="TAA49" s="112"/>
      <c r="TAB49" s="112"/>
      <c r="TAC49" s="112"/>
      <c r="TAD49" s="112"/>
      <c r="TAE49" s="112"/>
      <c r="TAF49" s="112"/>
      <c r="TAG49" s="112"/>
      <c r="TAH49" s="112"/>
      <c r="TAI49" s="112"/>
      <c r="TAJ49" s="112"/>
      <c r="TAK49" s="112"/>
      <c r="TAL49" s="112"/>
      <c r="TAM49" s="112"/>
      <c r="TAN49" s="112"/>
      <c r="TAO49" s="112"/>
      <c r="TAP49" s="112"/>
      <c r="TAQ49" s="112"/>
      <c r="TAR49" s="112"/>
      <c r="TAS49" s="112"/>
      <c r="TAT49" s="112"/>
      <c r="TAU49" s="112"/>
      <c r="TAV49" s="112"/>
      <c r="TAW49" s="112"/>
      <c r="TAX49" s="112"/>
      <c r="TAY49" s="112"/>
      <c r="TAZ49" s="112"/>
      <c r="TBA49" s="112"/>
      <c r="TBB49" s="112"/>
      <c r="TBC49" s="112"/>
      <c r="TBD49" s="112"/>
      <c r="TBE49" s="112"/>
      <c r="TBF49" s="112"/>
      <c r="TBG49" s="112"/>
      <c r="TBH49" s="112"/>
      <c r="TBI49" s="112"/>
      <c r="TBJ49" s="112"/>
      <c r="TBK49" s="112"/>
      <c r="TBL49" s="112"/>
      <c r="TBM49" s="112"/>
      <c r="TBN49" s="112"/>
      <c r="TBO49" s="112"/>
      <c r="TBP49" s="112"/>
      <c r="TBQ49" s="112"/>
      <c r="TBR49" s="112"/>
      <c r="TBS49" s="112"/>
      <c r="TBT49" s="112"/>
      <c r="TBU49" s="112"/>
      <c r="TBV49" s="112"/>
      <c r="TBW49" s="112"/>
      <c r="TBX49" s="112"/>
      <c r="TBY49" s="112"/>
      <c r="TBZ49" s="112"/>
      <c r="TCA49" s="112"/>
      <c r="TCB49" s="112"/>
      <c r="TCC49" s="112"/>
      <c r="TCD49" s="112"/>
      <c r="TCE49" s="112"/>
      <c r="TCF49" s="112"/>
      <c r="TCG49" s="112"/>
      <c r="TCH49" s="112"/>
      <c r="TCI49" s="112"/>
      <c r="TCJ49" s="112"/>
      <c r="TCK49" s="112"/>
      <c r="TCL49" s="112"/>
      <c r="TCM49" s="112"/>
      <c r="TCN49" s="112"/>
      <c r="TCO49" s="112"/>
      <c r="TCP49" s="112"/>
      <c r="TCQ49" s="112"/>
      <c r="TCR49" s="112"/>
      <c r="TCS49" s="112"/>
      <c r="TCT49" s="112"/>
      <c r="TCU49" s="112"/>
      <c r="TCV49" s="112"/>
      <c r="TCW49" s="112"/>
      <c r="TCX49" s="112"/>
      <c r="TCY49" s="112"/>
      <c r="TCZ49" s="112"/>
      <c r="TDA49" s="112"/>
      <c r="TDB49" s="112"/>
      <c r="TDC49" s="112"/>
      <c r="TDD49" s="112"/>
      <c r="TDE49" s="112"/>
      <c r="TDF49" s="112"/>
      <c r="TDG49" s="112"/>
      <c r="TDH49" s="112"/>
      <c r="TDI49" s="112"/>
      <c r="TDJ49" s="112"/>
      <c r="TDK49" s="112"/>
      <c r="TDL49" s="112"/>
      <c r="TDM49" s="112"/>
      <c r="TDN49" s="112"/>
      <c r="TDO49" s="112"/>
      <c r="TDP49" s="112"/>
      <c r="TDQ49" s="112"/>
      <c r="TDR49" s="112"/>
      <c r="TDS49" s="112"/>
      <c r="TDT49" s="112"/>
      <c r="TDU49" s="112"/>
      <c r="TDV49" s="112"/>
      <c r="TDW49" s="112"/>
      <c r="TDX49" s="112"/>
      <c r="TDY49" s="112"/>
      <c r="TDZ49" s="112"/>
      <c r="TEA49" s="112"/>
      <c r="TEB49" s="112"/>
      <c r="TEC49" s="112"/>
      <c r="TED49" s="112"/>
      <c r="TEE49" s="112"/>
      <c r="TEF49" s="112"/>
      <c r="TEG49" s="112"/>
      <c r="TEH49" s="112"/>
      <c r="TEI49" s="112"/>
      <c r="TEJ49" s="112"/>
      <c r="TEK49" s="112"/>
      <c r="TEL49" s="112"/>
      <c r="TEM49" s="112"/>
      <c r="TEN49" s="112"/>
      <c r="TEO49" s="112"/>
      <c r="TEP49" s="112"/>
      <c r="TEQ49" s="112"/>
      <c r="TER49" s="112"/>
      <c r="TES49" s="112"/>
      <c r="TET49" s="112"/>
      <c r="TEU49" s="112"/>
      <c r="TEV49" s="112"/>
      <c r="TEW49" s="112"/>
      <c r="TEX49" s="112"/>
      <c r="TEY49" s="112"/>
      <c r="TEZ49" s="112"/>
      <c r="TFA49" s="112"/>
      <c r="TFB49" s="112"/>
      <c r="TFC49" s="112"/>
      <c r="TFD49" s="112"/>
      <c r="TFE49" s="112"/>
      <c r="TFF49" s="112"/>
      <c r="TFG49" s="112"/>
      <c r="TFH49" s="112"/>
      <c r="TFI49" s="112"/>
      <c r="TFJ49" s="112"/>
      <c r="TFK49" s="112"/>
      <c r="TFL49" s="112"/>
      <c r="TFM49" s="112"/>
      <c r="TFN49" s="112"/>
      <c r="TFO49" s="112"/>
      <c r="TFP49" s="112"/>
      <c r="TFQ49" s="112"/>
      <c r="TFR49" s="112"/>
      <c r="TFS49" s="112"/>
      <c r="TFT49" s="112"/>
      <c r="TFU49" s="112"/>
      <c r="TFV49" s="112"/>
      <c r="TFW49" s="112"/>
      <c r="TFX49" s="112"/>
      <c r="TFY49" s="112"/>
      <c r="TFZ49" s="112"/>
      <c r="TGA49" s="112"/>
      <c r="TGB49" s="112"/>
      <c r="TGC49" s="112"/>
      <c r="TGD49" s="112"/>
      <c r="TGE49" s="112"/>
      <c r="TGF49" s="112"/>
      <c r="TGG49" s="112"/>
      <c r="TGH49" s="112"/>
      <c r="TGI49" s="112"/>
      <c r="TGJ49" s="112"/>
      <c r="TGK49" s="112"/>
      <c r="TGL49" s="112"/>
      <c r="TGM49" s="112"/>
      <c r="TGN49" s="112"/>
      <c r="TGO49" s="112"/>
      <c r="TGP49" s="112"/>
      <c r="TGQ49" s="112"/>
      <c r="TGR49" s="112"/>
      <c r="TGS49" s="112"/>
      <c r="TGT49" s="112"/>
      <c r="TGU49" s="112"/>
      <c r="TGV49" s="112"/>
      <c r="TGW49" s="112"/>
      <c r="TGX49" s="112"/>
      <c r="TGY49" s="112"/>
      <c r="TGZ49" s="112"/>
      <c r="THA49" s="112"/>
      <c r="THB49" s="112"/>
      <c r="THC49" s="112"/>
      <c r="THD49" s="112"/>
      <c r="THE49" s="112"/>
      <c r="THF49" s="112"/>
      <c r="THG49" s="112"/>
      <c r="THH49" s="112"/>
      <c r="THI49" s="112"/>
      <c r="THJ49" s="112"/>
      <c r="THK49" s="112"/>
      <c r="THL49" s="112"/>
      <c r="THM49" s="112"/>
      <c r="THN49" s="112"/>
      <c r="THO49" s="112"/>
      <c r="THP49" s="112"/>
      <c r="THQ49" s="112"/>
      <c r="THR49" s="112"/>
      <c r="THS49" s="112"/>
      <c r="THT49" s="112"/>
      <c r="THU49" s="112"/>
      <c r="THV49" s="112"/>
      <c r="THW49" s="112"/>
      <c r="THX49" s="112"/>
      <c r="THY49" s="112"/>
      <c r="THZ49" s="112"/>
      <c r="TIA49" s="112"/>
      <c r="TIB49" s="112"/>
      <c r="TIC49" s="112"/>
      <c r="TID49" s="112"/>
      <c r="TIE49" s="112"/>
      <c r="TIF49" s="112"/>
      <c r="TIG49" s="112"/>
      <c r="TIH49" s="112"/>
      <c r="TII49" s="112"/>
      <c r="TIJ49" s="112"/>
      <c r="TIK49" s="112"/>
      <c r="TIL49" s="112"/>
      <c r="TIM49" s="112"/>
      <c r="TIN49" s="112"/>
      <c r="TIO49" s="112"/>
      <c r="TIP49" s="112"/>
      <c r="TIQ49" s="112"/>
      <c r="TIR49" s="112"/>
      <c r="TIS49" s="112"/>
      <c r="TIT49" s="112"/>
      <c r="TIU49" s="112"/>
      <c r="TIV49" s="112"/>
      <c r="TIW49" s="112"/>
      <c r="TIX49" s="112"/>
      <c r="TIY49" s="112"/>
      <c r="TIZ49" s="112"/>
      <c r="TJA49" s="112"/>
      <c r="TJB49" s="112"/>
      <c r="TJC49" s="112"/>
      <c r="TJD49" s="112"/>
      <c r="TJE49" s="112"/>
      <c r="TJF49" s="112"/>
      <c r="TJG49" s="112"/>
      <c r="TJH49" s="112"/>
      <c r="TJI49" s="112"/>
      <c r="TJJ49" s="112"/>
      <c r="TJK49" s="112"/>
      <c r="TJL49" s="112"/>
      <c r="TJM49" s="112"/>
      <c r="TJN49" s="112"/>
      <c r="TJO49" s="112"/>
      <c r="TJP49" s="112"/>
      <c r="TJQ49" s="112"/>
      <c r="TJR49" s="112"/>
      <c r="TJS49" s="112"/>
      <c r="TJT49" s="112"/>
      <c r="TJU49" s="112"/>
      <c r="TJV49" s="112"/>
      <c r="TJW49" s="112"/>
      <c r="TJX49" s="112"/>
      <c r="TJY49" s="112"/>
      <c r="TJZ49" s="112"/>
      <c r="TKA49" s="112"/>
      <c r="TKB49" s="112"/>
      <c r="TKC49" s="112"/>
      <c r="TKD49" s="112"/>
      <c r="TKE49" s="112"/>
      <c r="TKF49" s="112"/>
      <c r="TKG49" s="112"/>
      <c r="TKH49" s="112"/>
      <c r="TKI49" s="112"/>
      <c r="TKJ49" s="112"/>
      <c r="TKK49" s="112"/>
      <c r="TKL49" s="112"/>
      <c r="TKM49" s="112"/>
      <c r="TKN49" s="112"/>
      <c r="TKO49" s="112"/>
      <c r="TKP49" s="112"/>
      <c r="TKQ49" s="112"/>
      <c r="TKR49" s="112"/>
      <c r="TKS49" s="112"/>
      <c r="TKT49" s="112"/>
      <c r="TKU49" s="112"/>
      <c r="TKV49" s="112"/>
      <c r="TKW49" s="112"/>
      <c r="TKX49" s="112"/>
      <c r="TKY49" s="112"/>
      <c r="TKZ49" s="112"/>
      <c r="TLA49" s="112"/>
      <c r="TLB49" s="112"/>
      <c r="TLC49" s="112"/>
      <c r="TLD49" s="112"/>
      <c r="TLE49" s="112"/>
      <c r="TLF49" s="112"/>
      <c r="TLG49" s="112"/>
      <c r="TLH49" s="112"/>
      <c r="TLI49" s="112"/>
      <c r="TLJ49" s="112"/>
      <c r="TLK49" s="112"/>
      <c r="TLL49" s="112"/>
      <c r="TLM49" s="112"/>
      <c r="TLN49" s="112"/>
      <c r="TLO49" s="112"/>
      <c r="TLP49" s="112"/>
      <c r="TLQ49" s="112"/>
      <c r="TLR49" s="112"/>
      <c r="TLS49" s="112"/>
      <c r="TLT49" s="112"/>
      <c r="TLU49" s="112"/>
      <c r="TLV49" s="112"/>
      <c r="TLW49" s="112"/>
      <c r="TLX49" s="112"/>
      <c r="TLY49" s="112"/>
      <c r="TLZ49" s="112"/>
      <c r="TMA49" s="112"/>
      <c r="TMB49" s="112"/>
      <c r="TMC49" s="112"/>
      <c r="TMD49" s="112"/>
      <c r="TME49" s="112"/>
      <c r="TMF49" s="112"/>
      <c r="TMG49" s="112"/>
      <c r="TMH49" s="112"/>
      <c r="TMI49" s="112"/>
      <c r="TMJ49" s="112"/>
      <c r="TMK49" s="112"/>
      <c r="TML49" s="112"/>
      <c r="TMM49" s="112"/>
      <c r="TMN49" s="112"/>
      <c r="TMO49" s="112"/>
      <c r="TMP49" s="112"/>
      <c r="TMQ49" s="112"/>
      <c r="TMR49" s="112"/>
      <c r="TMS49" s="112"/>
      <c r="TMT49" s="112"/>
      <c r="TMU49" s="112"/>
      <c r="TMV49" s="112"/>
      <c r="TMW49" s="112"/>
      <c r="TMX49" s="112"/>
      <c r="TMY49" s="112"/>
      <c r="TMZ49" s="112"/>
      <c r="TNA49" s="112"/>
      <c r="TNB49" s="112"/>
      <c r="TNC49" s="112"/>
      <c r="TND49" s="112"/>
      <c r="TNE49" s="112"/>
      <c r="TNF49" s="112"/>
      <c r="TNG49" s="112"/>
      <c r="TNH49" s="112"/>
      <c r="TNI49" s="112"/>
      <c r="TNJ49" s="112"/>
      <c r="TNK49" s="112"/>
      <c r="TNL49" s="112"/>
      <c r="TNM49" s="112"/>
      <c r="TNN49" s="112"/>
      <c r="TNO49" s="112"/>
      <c r="TNP49" s="112"/>
      <c r="TNQ49" s="112"/>
      <c r="TNR49" s="112"/>
      <c r="TNS49" s="112"/>
      <c r="TNT49" s="112"/>
      <c r="TNU49" s="112"/>
      <c r="TNV49" s="112"/>
      <c r="TNW49" s="112"/>
      <c r="TNX49" s="112"/>
      <c r="TNY49" s="112"/>
      <c r="TNZ49" s="112"/>
      <c r="TOA49" s="112"/>
      <c r="TOB49" s="112"/>
      <c r="TOC49" s="112"/>
      <c r="TOD49" s="112"/>
      <c r="TOE49" s="112"/>
      <c r="TOF49" s="112"/>
      <c r="TOG49" s="112"/>
      <c r="TOH49" s="112"/>
      <c r="TOI49" s="112"/>
      <c r="TOJ49" s="112"/>
      <c r="TOK49" s="112"/>
      <c r="TOL49" s="112"/>
      <c r="TOM49" s="112"/>
      <c r="TON49" s="112"/>
      <c r="TOO49" s="112"/>
      <c r="TOP49" s="112"/>
      <c r="TOQ49" s="112"/>
      <c r="TOR49" s="112"/>
      <c r="TOS49" s="112"/>
      <c r="TOT49" s="112"/>
      <c r="TOU49" s="112"/>
      <c r="TOV49" s="112"/>
      <c r="TOW49" s="112"/>
      <c r="TOX49" s="112"/>
      <c r="TOY49" s="112"/>
      <c r="TOZ49" s="112"/>
      <c r="TPA49" s="112"/>
      <c r="TPB49" s="112"/>
      <c r="TPC49" s="112"/>
      <c r="TPD49" s="112"/>
      <c r="TPE49" s="112"/>
      <c r="TPF49" s="112"/>
      <c r="TPG49" s="112"/>
      <c r="TPH49" s="112"/>
      <c r="TPI49" s="112"/>
      <c r="TPJ49" s="112"/>
      <c r="TPK49" s="112"/>
      <c r="TPL49" s="112"/>
      <c r="TPM49" s="112"/>
      <c r="TPN49" s="112"/>
      <c r="TPO49" s="112"/>
      <c r="TPP49" s="112"/>
      <c r="TPQ49" s="112"/>
      <c r="TPR49" s="112"/>
      <c r="TPS49" s="112"/>
      <c r="TPT49" s="112"/>
      <c r="TPU49" s="112"/>
      <c r="TPV49" s="112"/>
      <c r="TPW49" s="112"/>
      <c r="TPX49" s="112"/>
      <c r="TPY49" s="112"/>
      <c r="TPZ49" s="112"/>
      <c r="TQA49" s="112"/>
      <c r="TQB49" s="112"/>
      <c r="TQC49" s="112"/>
      <c r="TQD49" s="112"/>
      <c r="TQE49" s="112"/>
      <c r="TQF49" s="112"/>
      <c r="TQG49" s="112"/>
      <c r="TQH49" s="112"/>
      <c r="TQI49" s="112"/>
      <c r="TQJ49" s="112"/>
      <c r="TQK49" s="112"/>
      <c r="TQL49" s="112"/>
      <c r="TQM49" s="112"/>
      <c r="TQN49" s="112"/>
      <c r="TQO49" s="112"/>
      <c r="TQP49" s="112"/>
      <c r="TQQ49" s="112"/>
      <c r="TQR49" s="112"/>
      <c r="TQS49" s="112"/>
      <c r="TQT49" s="112"/>
      <c r="TQU49" s="112"/>
      <c r="TQV49" s="112"/>
      <c r="TQW49" s="112"/>
      <c r="TQX49" s="112"/>
      <c r="TQY49" s="112"/>
      <c r="TQZ49" s="112"/>
      <c r="TRA49" s="112"/>
      <c r="TRB49" s="112"/>
      <c r="TRC49" s="112"/>
      <c r="TRD49" s="112"/>
      <c r="TRE49" s="112"/>
      <c r="TRF49" s="112"/>
      <c r="TRG49" s="112"/>
      <c r="TRH49" s="112"/>
      <c r="TRI49" s="112"/>
      <c r="TRJ49" s="112"/>
      <c r="TRK49" s="112"/>
      <c r="TRL49" s="112"/>
      <c r="TRM49" s="112"/>
      <c r="TRN49" s="112"/>
      <c r="TRO49" s="112"/>
      <c r="TRP49" s="112"/>
      <c r="TRQ49" s="112"/>
      <c r="TRR49" s="112"/>
      <c r="TRS49" s="112"/>
      <c r="TRT49" s="112"/>
      <c r="TRU49" s="112"/>
      <c r="TRV49" s="112"/>
      <c r="TRW49" s="112"/>
      <c r="TRX49" s="112"/>
      <c r="TRY49" s="112"/>
      <c r="TRZ49" s="112"/>
      <c r="TSA49" s="112"/>
      <c r="TSB49" s="112"/>
      <c r="TSC49" s="112"/>
      <c r="TSD49" s="112"/>
      <c r="TSE49" s="112"/>
      <c r="TSF49" s="112"/>
      <c r="TSG49" s="112"/>
      <c r="TSH49" s="112"/>
      <c r="TSI49" s="112"/>
      <c r="TSJ49" s="112"/>
      <c r="TSK49" s="112"/>
      <c r="TSL49" s="112"/>
      <c r="TSM49" s="112"/>
      <c r="TSN49" s="112"/>
      <c r="TSO49" s="112"/>
      <c r="TSP49" s="112"/>
      <c r="TSQ49" s="112"/>
      <c r="TSR49" s="112"/>
      <c r="TSS49" s="112"/>
      <c r="TST49" s="112"/>
      <c r="TSU49" s="112"/>
      <c r="TSV49" s="112"/>
      <c r="TSW49" s="112"/>
      <c r="TSX49" s="112"/>
      <c r="TSY49" s="112"/>
      <c r="TSZ49" s="112"/>
      <c r="TTA49" s="112"/>
      <c r="TTB49" s="112"/>
      <c r="TTC49" s="112"/>
      <c r="TTD49" s="112"/>
      <c r="TTE49" s="112"/>
      <c r="TTF49" s="112"/>
      <c r="TTG49" s="112"/>
      <c r="TTH49" s="112"/>
      <c r="TTI49" s="112"/>
      <c r="TTJ49" s="112"/>
      <c r="TTK49" s="112"/>
      <c r="TTL49" s="112"/>
      <c r="TTM49" s="112"/>
      <c r="TTN49" s="112"/>
      <c r="TTO49" s="112"/>
      <c r="TTP49" s="112"/>
      <c r="TTQ49" s="112"/>
      <c r="TTR49" s="112"/>
      <c r="TTS49" s="112"/>
      <c r="TTT49" s="112"/>
      <c r="TTU49" s="112"/>
      <c r="TTV49" s="112"/>
      <c r="TTW49" s="112"/>
      <c r="TTX49" s="112"/>
      <c r="TTY49" s="112"/>
      <c r="TTZ49" s="112"/>
      <c r="TUA49" s="112"/>
      <c r="TUB49" s="112"/>
      <c r="TUC49" s="112"/>
      <c r="TUD49" s="112"/>
      <c r="TUE49" s="112"/>
      <c r="TUF49" s="112"/>
      <c r="TUG49" s="112"/>
      <c r="TUH49" s="112"/>
      <c r="TUI49" s="112"/>
      <c r="TUJ49" s="112"/>
      <c r="TUK49" s="112"/>
      <c r="TUL49" s="112"/>
      <c r="TUM49" s="112"/>
      <c r="TUN49" s="112"/>
      <c r="TUO49" s="112"/>
      <c r="TUP49" s="112"/>
      <c r="TUQ49" s="112"/>
      <c r="TUR49" s="112"/>
      <c r="TUS49" s="112"/>
      <c r="TUT49" s="112"/>
      <c r="TUU49" s="112"/>
      <c r="TUV49" s="112"/>
      <c r="TUW49" s="112"/>
      <c r="TUX49" s="112"/>
      <c r="TUY49" s="112"/>
      <c r="TUZ49" s="112"/>
      <c r="TVA49" s="112"/>
      <c r="TVB49" s="112"/>
      <c r="TVC49" s="112"/>
      <c r="TVD49" s="112"/>
      <c r="TVE49" s="112"/>
      <c r="TVF49" s="112"/>
      <c r="TVG49" s="112"/>
      <c r="TVH49" s="112"/>
      <c r="TVI49" s="112"/>
      <c r="TVJ49" s="112"/>
      <c r="TVK49" s="112"/>
      <c r="TVL49" s="112"/>
      <c r="TVM49" s="112"/>
      <c r="TVN49" s="112"/>
      <c r="TVO49" s="112"/>
      <c r="TVP49" s="112"/>
      <c r="TVQ49" s="112"/>
      <c r="TVR49" s="112"/>
      <c r="TVS49" s="112"/>
      <c r="TVT49" s="112"/>
      <c r="TVU49" s="112"/>
      <c r="TVV49" s="112"/>
      <c r="TVW49" s="112"/>
      <c r="TVX49" s="112"/>
      <c r="TVY49" s="112"/>
      <c r="TVZ49" s="112"/>
      <c r="TWA49" s="112"/>
      <c r="TWB49" s="112"/>
      <c r="TWC49" s="112"/>
      <c r="TWD49" s="112"/>
      <c r="TWE49" s="112"/>
      <c r="TWF49" s="112"/>
      <c r="TWG49" s="112"/>
      <c r="TWH49" s="112"/>
      <c r="TWI49" s="112"/>
      <c r="TWJ49" s="112"/>
      <c r="TWK49" s="112"/>
      <c r="TWL49" s="112"/>
      <c r="TWM49" s="112"/>
      <c r="TWN49" s="112"/>
      <c r="TWO49" s="112"/>
      <c r="TWP49" s="112"/>
      <c r="TWQ49" s="112"/>
      <c r="TWR49" s="112"/>
      <c r="TWS49" s="112"/>
      <c r="TWT49" s="112"/>
      <c r="TWU49" s="112"/>
      <c r="TWV49" s="112"/>
      <c r="TWW49" s="112"/>
      <c r="TWX49" s="112"/>
      <c r="TWY49" s="112"/>
      <c r="TWZ49" s="112"/>
      <c r="TXA49" s="112"/>
      <c r="TXB49" s="112"/>
      <c r="TXC49" s="112"/>
      <c r="TXD49" s="112"/>
      <c r="TXE49" s="112"/>
      <c r="TXF49" s="112"/>
      <c r="TXG49" s="112"/>
      <c r="TXH49" s="112"/>
      <c r="TXI49" s="112"/>
      <c r="TXJ49" s="112"/>
      <c r="TXK49" s="112"/>
      <c r="TXL49" s="112"/>
      <c r="TXM49" s="112"/>
      <c r="TXN49" s="112"/>
      <c r="TXO49" s="112"/>
      <c r="TXP49" s="112"/>
      <c r="TXQ49" s="112"/>
      <c r="TXR49" s="112"/>
      <c r="TXS49" s="112"/>
      <c r="TXT49" s="112"/>
      <c r="TXU49" s="112"/>
      <c r="TXV49" s="112"/>
      <c r="TXW49" s="112"/>
      <c r="TXX49" s="112"/>
      <c r="TXY49" s="112"/>
      <c r="TXZ49" s="112"/>
      <c r="TYA49" s="112"/>
      <c r="TYB49" s="112"/>
      <c r="TYC49" s="112"/>
      <c r="TYD49" s="112"/>
      <c r="TYE49" s="112"/>
      <c r="TYF49" s="112"/>
      <c r="TYG49" s="112"/>
      <c r="TYH49" s="112"/>
      <c r="TYI49" s="112"/>
      <c r="TYJ49" s="112"/>
      <c r="TYK49" s="112"/>
      <c r="TYL49" s="112"/>
      <c r="TYM49" s="112"/>
      <c r="TYN49" s="112"/>
      <c r="TYO49" s="112"/>
      <c r="TYP49" s="112"/>
      <c r="TYQ49" s="112"/>
      <c r="TYR49" s="112"/>
      <c r="TYS49" s="112"/>
      <c r="TYT49" s="112"/>
      <c r="TYU49" s="112"/>
      <c r="TYV49" s="112"/>
      <c r="TYW49" s="112"/>
      <c r="TYX49" s="112"/>
      <c r="TYY49" s="112"/>
      <c r="TYZ49" s="112"/>
      <c r="TZA49" s="112"/>
      <c r="TZB49" s="112"/>
      <c r="TZC49" s="112"/>
      <c r="TZD49" s="112"/>
      <c r="TZE49" s="112"/>
      <c r="TZF49" s="112"/>
      <c r="TZG49" s="112"/>
      <c r="TZH49" s="112"/>
      <c r="TZI49" s="112"/>
      <c r="TZJ49" s="112"/>
      <c r="TZK49" s="112"/>
      <c r="TZL49" s="112"/>
      <c r="TZM49" s="112"/>
      <c r="TZN49" s="112"/>
      <c r="TZO49" s="112"/>
      <c r="TZP49" s="112"/>
      <c r="TZQ49" s="112"/>
      <c r="TZR49" s="112"/>
      <c r="TZS49" s="112"/>
      <c r="TZT49" s="112"/>
      <c r="TZU49" s="112"/>
      <c r="TZV49" s="112"/>
      <c r="TZW49" s="112"/>
      <c r="TZX49" s="112"/>
      <c r="TZY49" s="112"/>
      <c r="TZZ49" s="112"/>
      <c r="UAA49" s="112"/>
      <c r="UAB49" s="112"/>
      <c r="UAC49" s="112"/>
      <c r="UAD49" s="112"/>
      <c r="UAE49" s="112"/>
      <c r="UAF49" s="112"/>
      <c r="UAG49" s="112"/>
      <c r="UAH49" s="112"/>
      <c r="UAI49" s="112"/>
      <c r="UAJ49" s="112"/>
      <c r="UAK49" s="112"/>
      <c r="UAL49" s="112"/>
      <c r="UAM49" s="112"/>
      <c r="UAN49" s="112"/>
      <c r="UAO49" s="112"/>
      <c r="UAP49" s="112"/>
      <c r="UAQ49" s="112"/>
      <c r="UAR49" s="112"/>
      <c r="UAS49" s="112"/>
      <c r="UAT49" s="112"/>
      <c r="UAU49" s="112"/>
      <c r="UAV49" s="112"/>
      <c r="UAW49" s="112"/>
      <c r="UAX49" s="112"/>
      <c r="UAY49" s="112"/>
      <c r="UAZ49" s="112"/>
      <c r="UBA49" s="112"/>
      <c r="UBB49" s="112"/>
      <c r="UBC49" s="112"/>
      <c r="UBD49" s="112"/>
      <c r="UBE49" s="112"/>
      <c r="UBF49" s="112"/>
      <c r="UBG49" s="112"/>
      <c r="UBH49" s="112"/>
      <c r="UBI49" s="112"/>
      <c r="UBJ49" s="112"/>
      <c r="UBK49" s="112"/>
      <c r="UBL49" s="112"/>
      <c r="UBM49" s="112"/>
      <c r="UBN49" s="112"/>
      <c r="UBO49" s="112"/>
      <c r="UBP49" s="112"/>
      <c r="UBQ49" s="112"/>
      <c r="UBR49" s="112"/>
      <c r="UBS49" s="112"/>
      <c r="UBT49" s="112"/>
      <c r="UBU49" s="112"/>
      <c r="UBV49" s="112"/>
      <c r="UBW49" s="112"/>
      <c r="UBX49" s="112"/>
      <c r="UBY49" s="112"/>
      <c r="UBZ49" s="112"/>
      <c r="UCA49" s="112"/>
      <c r="UCB49" s="112"/>
      <c r="UCC49" s="112"/>
      <c r="UCD49" s="112"/>
      <c r="UCE49" s="112"/>
      <c r="UCF49" s="112"/>
      <c r="UCG49" s="112"/>
      <c r="UCH49" s="112"/>
      <c r="UCI49" s="112"/>
      <c r="UCJ49" s="112"/>
      <c r="UCK49" s="112"/>
      <c r="UCL49" s="112"/>
      <c r="UCM49" s="112"/>
      <c r="UCN49" s="112"/>
      <c r="UCO49" s="112"/>
      <c r="UCP49" s="112"/>
      <c r="UCQ49" s="112"/>
      <c r="UCR49" s="112"/>
      <c r="UCS49" s="112"/>
      <c r="UCT49" s="112"/>
      <c r="UCU49" s="112"/>
      <c r="UCV49" s="112"/>
      <c r="UCW49" s="112"/>
      <c r="UCX49" s="112"/>
      <c r="UCY49" s="112"/>
      <c r="UCZ49" s="112"/>
      <c r="UDA49" s="112"/>
      <c r="UDB49" s="112"/>
      <c r="UDC49" s="112"/>
      <c r="UDD49" s="112"/>
      <c r="UDE49" s="112"/>
      <c r="UDF49" s="112"/>
      <c r="UDG49" s="112"/>
      <c r="UDH49" s="112"/>
      <c r="UDI49" s="112"/>
      <c r="UDJ49" s="112"/>
      <c r="UDK49" s="112"/>
      <c r="UDL49" s="112"/>
      <c r="UDM49" s="112"/>
      <c r="UDN49" s="112"/>
      <c r="UDO49" s="112"/>
      <c r="UDP49" s="112"/>
      <c r="UDQ49" s="112"/>
      <c r="UDR49" s="112"/>
      <c r="UDS49" s="112"/>
      <c r="UDT49" s="112"/>
      <c r="UDU49" s="112"/>
      <c r="UDV49" s="112"/>
      <c r="UDW49" s="112"/>
      <c r="UDX49" s="112"/>
      <c r="UDY49" s="112"/>
      <c r="UDZ49" s="112"/>
      <c r="UEA49" s="112"/>
      <c r="UEB49" s="112"/>
      <c r="UEC49" s="112"/>
      <c r="UED49" s="112"/>
      <c r="UEE49" s="112"/>
      <c r="UEF49" s="112"/>
      <c r="UEG49" s="112"/>
      <c r="UEH49" s="112"/>
      <c r="UEI49" s="112"/>
      <c r="UEJ49" s="112"/>
      <c r="UEK49" s="112"/>
      <c r="UEL49" s="112"/>
      <c r="UEM49" s="112"/>
      <c r="UEN49" s="112"/>
      <c r="UEO49" s="112"/>
      <c r="UEP49" s="112"/>
      <c r="UEQ49" s="112"/>
      <c r="UER49" s="112"/>
      <c r="UES49" s="112"/>
      <c r="UET49" s="112"/>
      <c r="UEU49" s="112"/>
      <c r="UEV49" s="112"/>
      <c r="UEW49" s="112"/>
      <c r="UEX49" s="112"/>
      <c r="UEY49" s="112"/>
      <c r="UEZ49" s="112"/>
      <c r="UFA49" s="112"/>
      <c r="UFB49" s="112"/>
      <c r="UFC49" s="112"/>
      <c r="UFD49" s="112"/>
      <c r="UFE49" s="112"/>
      <c r="UFF49" s="112"/>
      <c r="UFG49" s="112"/>
      <c r="UFH49" s="112"/>
      <c r="UFI49" s="112"/>
      <c r="UFJ49" s="112"/>
      <c r="UFK49" s="112"/>
      <c r="UFL49" s="112"/>
      <c r="UFM49" s="112"/>
      <c r="UFN49" s="112"/>
      <c r="UFO49" s="112"/>
      <c r="UFP49" s="112"/>
      <c r="UFQ49" s="112"/>
      <c r="UFR49" s="112"/>
      <c r="UFS49" s="112"/>
      <c r="UFT49" s="112"/>
      <c r="UFU49" s="112"/>
      <c r="UFV49" s="112"/>
      <c r="UFW49" s="112"/>
      <c r="UFX49" s="112"/>
      <c r="UFY49" s="112"/>
      <c r="UFZ49" s="112"/>
      <c r="UGA49" s="112"/>
      <c r="UGB49" s="112"/>
      <c r="UGC49" s="112"/>
      <c r="UGD49" s="112"/>
      <c r="UGE49" s="112"/>
      <c r="UGF49" s="112"/>
      <c r="UGG49" s="112"/>
      <c r="UGH49" s="112"/>
      <c r="UGI49" s="112"/>
      <c r="UGJ49" s="112"/>
      <c r="UGK49" s="112"/>
      <c r="UGL49" s="112"/>
      <c r="UGM49" s="112"/>
      <c r="UGN49" s="112"/>
      <c r="UGO49" s="112"/>
      <c r="UGP49" s="112"/>
      <c r="UGQ49" s="112"/>
      <c r="UGR49" s="112"/>
      <c r="UGS49" s="112"/>
      <c r="UGT49" s="112"/>
      <c r="UGU49" s="112"/>
      <c r="UGV49" s="112"/>
      <c r="UGW49" s="112"/>
      <c r="UGX49" s="112"/>
      <c r="UGY49" s="112"/>
      <c r="UGZ49" s="112"/>
      <c r="UHA49" s="112"/>
      <c r="UHB49" s="112"/>
      <c r="UHC49" s="112"/>
      <c r="UHD49" s="112"/>
      <c r="UHE49" s="112"/>
      <c r="UHF49" s="112"/>
      <c r="UHG49" s="112"/>
      <c r="UHH49" s="112"/>
      <c r="UHI49" s="112"/>
      <c r="UHJ49" s="112"/>
      <c r="UHK49" s="112"/>
      <c r="UHL49" s="112"/>
      <c r="UHM49" s="112"/>
      <c r="UHN49" s="112"/>
      <c r="UHO49" s="112"/>
      <c r="UHP49" s="112"/>
      <c r="UHQ49" s="112"/>
      <c r="UHR49" s="112"/>
      <c r="UHS49" s="112"/>
      <c r="UHT49" s="112"/>
      <c r="UHU49" s="112"/>
      <c r="UHV49" s="112"/>
      <c r="UHW49" s="112"/>
      <c r="UHX49" s="112"/>
      <c r="UHY49" s="112"/>
      <c r="UHZ49" s="112"/>
      <c r="UIA49" s="112"/>
      <c r="UIB49" s="112"/>
      <c r="UIC49" s="112"/>
      <c r="UID49" s="112"/>
      <c r="UIE49" s="112"/>
      <c r="UIF49" s="112"/>
      <c r="UIG49" s="112"/>
      <c r="UIH49" s="112"/>
      <c r="UII49" s="112"/>
      <c r="UIJ49" s="112"/>
      <c r="UIK49" s="112"/>
      <c r="UIL49" s="112"/>
      <c r="UIM49" s="112"/>
      <c r="UIN49" s="112"/>
      <c r="UIO49" s="112"/>
      <c r="UIP49" s="112"/>
      <c r="UIQ49" s="112"/>
      <c r="UIR49" s="112"/>
      <c r="UIS49" s="112"/>
      <c r="UIT49" s="112"/>
      <c r="UIU49" s="112"/>
      <c r="UIV49" s="112"/>
      <c r="UIW49" s="112"/>
      <c r="UIX49" s="112"/>
      <c r="UIY49" s="112"/>
      <c r="UIZ49" s="112"/>
      <c r="UJA49" s="112"/>
      <c r="UJB49" s="112"/>
      <c r="UJC49" s="112"/>
      <c r="UJD49" s="112"/>
      <c r="UJE49" s="112"/>
      <c r="UJF49" s="112"/>
      <c r="UJG49" s="112"/>
      <c r="UJH49" s="112"/>
      <c r="UJI49" s="112"/>
      <c r="UJJ49" s="112"/>
      <c r="UJK49" s="112"/>
      <c r="UJL49" s="112"/>
      <c r="UJM49" s="112"/>
      <c r="UJN49" s="112"/>
      <c r="UJO49" s="112"/>
      <c r="UJP49" s="112"/>
      <c r="UJQ49" s="112"/>
      <c r="UJR49" s="112"/>
      <c r="UJS49" s="112"/>
      <c r="UJT49" s="112"/>
      <c r="UJU49" s="112"/>
      <c r="UJV49" s="112"/>
      <c r="UJW49" s="112"/>
      <c r="UJX49" s="112"/>
      <c r="UJY49" s="112"/>
      <c r="UJZ49" s="112"/>
      <c r="UKA49" s="112"/>
      <c r="UKB49" s="112"/>
      <c r="UKC49" s="112"/>
      <c r="UKD49" s="112"/>
      <c r="UKE49" s="112"/>
      <c r="UKF49" s="112"/>
      <c r="UKG49" s="112"/>
      <c r="UKH49" s="112"/>
      <c r="UKI49" s="112"/>
      <c r="UKJ49" s="112"/>
      <c r="UKK49" s="112"/>
      <c r="UKL49" s="112"/>
      <c r="UKM49" s="112"/>
      <c r="UKN49" s="112"/>
      <c r="UKO49" s="112"/>
      <c r="UKP49" s="112"/>
      <c r="UKQ49" s="112"/>
      <c r="UKR49" s="112"/>
      <c r="UKS49" s="112"/>
      <c r="UKT49" s="112"/>
      <c r="UKU49" s="112"/>
      <c r="UKV49" s="112"/>
      <c r="UKW49" s="112"/>
      <c r="UKX49" s="112"/>
      <c r="UKY49" s="112"/>
      <c r="UKZ49" s="112"/>
      <c r="ULA49" s="112"/>
      <c r="ULB49" s="112"/>
      <c r="ULC49" s="112"/>
      <c r="ULD49" s="112"/>
      <c r="ULE49" s="112"/>
      <c r="ULF49" s="112"/>
      <c r="ULG49" s="112"/>
      <c r="ULH49" s="112"/>
      <c r="ULI49" s="112"/>
      <c r="ULJ49" s="112"/>
      <c r="ULK49" s="112"/>
      <c r="ULL49" s="112"/>
      <c r="ULM49" s="112"/>
      <c r="ULN49" s="112"/>
      <c r="ULO49" s="112"/>
      <c r="ULP49" s="112"/>
      <c r="ULQ49" s="112"/>
      <c r="ULR49" s="112"/>
      <c r="ULS49" s="112"/>
      <c r="ULT49" s="112"/>
      <c r="ULU49" s="112"/>
      <c r="ULV49" s="112"/>
      <c r="ULW49" s="112"/>
      <c r="ULX49" s="112"/>
      <c r="ULY49" s="112"/>
      <c r="ULZ49" s="112"/>
      <c r="UMA49" s="112"/>
      <c r="UMB49" s="112"/>
      <c r="UMC49" s="112"/>
      <c r="UMD49" s="112"/>
      <c r="UME49" s="112"/>
      <c r="UMF49" s="112"/>
      <c r="UMG49" s="112"/>
      <c r="UMH49" s="112"/>
      <c r="UMI49" s="112"/>
      <c r="UMJ49" s="112"/>
      <c r="UMK49" s="112"/>
      <c r="UML49" s="112"/>
      <c r="UMM49" s="112"/>
      <c r="UMN49" s="112"/>
      <c r="UMO49" s="112"/>
      <c r="UMP49" s="112"/>
      <c r="UMQ49" s="112"/>
      <c r="UMR49" s="112"/>
      <c r="UMS49" s="112"/>
      <c r="UMT49" s="112"/>
      <c r="UMU49" s="112"/>
      <c r="UMV49" s="112"/>
      <c r="UMW49" s="112"/>
      <c r="UMX49" s="112"/>
      <c r="UMY49" s="112"/>
      <c r="UMZ49" s="112"/>
      <c r="UNA49" s="112"/>
      <c r="UNB49" s="112"/>
      <c r="UNC49" s="112"/>
      <c r="UND49" s="112"/>
      <c r="UNE49" s="112"/>
      <c r="UNF49" s="112"/>
      <c r="UNG49" s="112"/>
      <c r="UNH49" s="112"/>
      <c r="UNI49" s="112"/>
      <c r="UNJ49" s="112"/>
      <c r="UNK49" s="112"/>
      <c r="UNL49" s="112"/>
      <c r="UNM49" s="112"/>
      <c r="UNN49" s="112"/>
      <c r="UNO49" s="112"/>
      <c r="UNP49" s="112"/>
      <c r="UNQ49" s="112"/>
      <c r="UNR49" s="112"/>
      <c r="UNS49" s="112"/>
      <c r="UNT49" s="112"/>
      <c r="UNU49" s="112"/>
      <c r="UNV49" s="112"/>
      <c r="UNW49" s="112"/>
      <c r="UNX49" s="112"/>
      <c r="UNY49" s="112"/>
      <c r="UNZ49" s="112"/>
      <c r="UOA49" s="112"/>
      <c r="UOB49" s="112"/>
      <c r="UOC49" s="112"/>
      <c r="UOD49" s="112"/>
      <c r="UOE49" s="112"/>
      <c r="UOF49" s="112"/>
      <c r="UOG49" s="112"/>
      <c r="UOH49" s="112"/>
      <c r="UOI49" s="112"/>
      <c r="UOJ49" s="112"/>
      <c r="UOK49" s="112"/>
      <c r="UOL49" s="112"/>
      <c r="UOM49" s="112"/>
      <c r="UON49" s="112"/>
      <c r="UOO49" s="112"/>
      <c r="UOP49" s="112"/>
      <c r="UOQ49" s="112"/>
      <c r="UOR49" s="112"/>
      <c r="UOS49" s="112"/>
      <c r="UOT49" s="112"/>
      <c r="UOU49" s="112"/>
      <c r="UOV49" s="112"/>
      <c r="UOW49" s="112"/>
      <c r="UOX49" s="112"/>
      <c r="UOY49" s="112"/>
      <c r="UOZ49" s="112"/>
      <c r="UPA49" s="112"/>
      <c r="UPB49" s="112"/>
      <c r="UPC49" s="112"/>
      <c r="UPD49" s="112"/>
      <c r="UPE49" s="112"/>
      <c r="UPF49" s="112"/>
      <c r="UPG49" s="112"/>
      <c r="UPH49" s="112"/>
      <c r="UPI49" s="112"/>
      <c r="UPJ49" s="112"/>
      <c r="UPK49" s="112"/>
      <c r="UPL49" s="112"/>
      <c r="UPM49" s="112"/>
      <c r="UPN49" s="112"/>
      <c r="UPO49" s="112"/>
      <c r="UPP49" s="112"/>
      <c r="UPQ49" s="112"/>
      <c r="UPR49" s="112"/>
      <c r="UPS49" s="112"/>
      <c r="UPT49" s="112"/>
      <c r="UPU49" s="112"/>
      <c r="UPV49" s="112"/>
      <c r="UPW49" s="112"/>
      <c r="UPX49" s="112"/>
      <c r="UPY49" s="112"/>
      <c r="UPZ49" s="112"/>
      <c r="UQA49" s="112"/>
      <c r="UQB49" s="112"/>
      <c r="UQC49" s="112"/>
      <c r="UQD49" s="112"/>
      <c r="UQE49" s="112"/>
      <c r="UQF49" s="112"/>
      <c r="UQG49" s="112"/>
      <c r="UQH49" s="112"/>
      <c r="UQI49" s="112"/>
      <c r="UQJ49" s="112"/>
      <c r="UQK49" s="112"/>
      <c r="UQL49" s="112"/>
      <c r="UQM49" s="112"/>
      <c r="UQN49" s="112"/>
      <c r="UQO49" s="112"/>
      <c r="UQP49" s="112"/>
      <c r="UQQ49" s="112"/>
      <c r="UQR49" s="112"/>
      <c r="UQS49" s="112"/>
      <c r="UQT49" s="112"/>
      <c r="UQU49" s="112"/>
      <c r="UQV49" s="112"/>
      <c r="UQW49" s="112"/>
      <c r="UQX49" s="112"/>
      <c r="UQY49" s="112"/>
      <c r="UQZ49" s="112"/>
      <c r="URA49" s="112"/>
      <c r="URB49" s="112"/>
      <c r="URC49" s="112"/>
      <c r="URD49" s="112"/>
      <c r="URE49" s="112"/>
      <c r="URF49" s="112"/>
      <c r="URG49" s="112"/>
      <c r="URH49" s="112"/>
      <c r="URI49" s="112"/>
      <c r="URJ49" s="112"/>
      <c r="URK49" s="112"/>
      <c r="URL49" s="112"/>
      <c r="URM49" s="112"/>
      <c r="URN49" s="112"/>
      <c r="URO49" s="112"/>
      <c r="URP49" s="112"/>
      <c r="URQ49" s="112"/>
      <c r="URR49" s="112"/>
      <c r="URS49" s="112"/>
      <c r="URT49" s="112"/>
      <c r="URU49" s="112"/>
      <c r="URV49" s="112"/>
      <c r="URW49" s="112"/>
      <c r="URX49" s="112"/>
      <c r="URY49" s="112"/>
      <c r="URZ49" s="112"/>
      <c r="USA49" s="112"/>
      <c r="USB49" s="112"/>
      <c r="USC49" s="112"/>
      <c r="USD49" s="112"/>
      <c r="USE49" s="112"/>
      <c r="USF49" s="112"/>
      <c r="USG49" s="112"/>
      <c r="USH49" s="112"/>
      <c r="USI49" s="112"/>
      <c r="USJ49" s="112"/>
      <c r="USK49" s="112"/>
      <c r="USL49" s="112"/>
      <c r="USM49" s="112"/>
      <c r="USN49" s="112"/>
      <c r="USO49" s="112"/>
      <c r="USP49" s="112"/>
      <c r="USQ49" s="112"/>
      <c r="USR49" s="112"/>
      <c r="USS49" s="112"/>
      <c r="UST49" s="112"/>
      <c r="USU49" s="112"/>
      <c r="USV49" s="112"/>
      <c r="USW49" s="112"/>
      <c r="USX49" s="112"/>
      <c r="USY49" s="112"/>
      <c r="USZ49" s="112"/>
      <c r="UTA49" s="112"/>
      <c r="UTB49" s="112"/>
      <c r="UTC49" s="112"/>
      <c r="UTD49" s="112"/>
      <c r="UTE49" s="112"/>
      <c r="UTF49" s="112"/>
      <c r="UTG49" s="112"/>
      <c r="UTH49" s="112"/>
      <c r="UTI49" s="112"/>
      <c r="UTJ49" s="112"/>
      <c r="UTK49" s="112"/>
      <c r="UTL49" s="112"/>
      <c r="UTM49" s="112"/>
      <c r="UTN49" s="112"/>
      <c r="UTO49" s="112"/>
      <c r="UTP49" s="112"/>
      <c r="UTQ49" s="112"/>
      <c r="UTR49" s="112"/>
      <c r="UTS49" s="112"/>
      <c r="UTT49" s="112"/>
      <c r="UTU49" s="112"/>
      <c r="UTV49" s="112"/>
      <c r="UTW49" s="112"/>
      <c r="UTX49" s="112"/>
      <c r="UTY49" s="112"/>
      <c r="UTZ49" s="112"/>
      <c r="UUA49" s="112"/>
      <c r="UUB49" s="112"/>
      <c r="UUC49" s="112"/>
      <c r="UUD49" s="112"/>
      <c r="UUE49" s="112"/>
      <c r="UUF49" s="112"/>
      <c r="UUG49" s="112"/>
      <c r="UUH49" s="112"/>
      <c r="UUI49" s="112"/>
      <c r="UUJ49" s="112"/>
      <c r="UUK49" s="112"/>
      <c r="UUL49" s="112"/>
      <c r="UUM49" s="112"/>
      <c r="UUN49" s="112"/>
      <c r="UUO49" s="112"/>
      <c r="UUP49" s="112"/>
      <c r="UUQ49" s="112"/>
      <c r="UUR49" s="112"/>
      <c r="UUS49" s="112"/>
      <c r="UUT49" s="112"/>
      <c r="UUU49" s="112"/>
      <c r="UUV49" s="112"/>
      <c r="UUW49" s="112"/>
      <c r="UUX49" s="112"/>
      <c r="UUY49" s="112"/>
      <c r="UUZ49" s="112"/>
      <c r="UVA49" s="112"/>
      <c r="UVB49" s="112"/>
      <c r="UVC49" s="112"/>
      <c r="UVD49" s="112"/>
      <c r="UVE49" s="112"/>
      <c r="UVF49" s="112"/>
      <c r="UVG49" s="112"/>
      <c r="UVH49" s="112"/>
      <c r="UVI49" s="112"/>
      <c r="UVJ49" s="112"/>
      <c r="UVK49" s="112"/>
      <c r="UVL49" s="112"/>
      <c r="UVM49" s="112"/>
      <c r="UVN49" s="112"/>
      <c r="UVO49" s="112"/>
      <c r="UVP49" s="112"/>
      <c r="UVQ49" s="112"/>
      <c r="UVR49" s="112"/>
      <c r="UVS49" s="112"/>
      <c r="UVT49" s="112"/>
      <c r="UVU49" s="112"/>
      <c r="UVV49" s="112"/>
      <c r="UVW49" s="112"/>
      <c r="UVX49" s="112"/>
      <c r="UVY49" s="112"/>
      <c r="UVZ49" s="112"/>
      <c r="UWA49" s="112"/>
      <c r="UWB49" s="112"/>
      <c r="UWC49" s="112"/>
      <c r="UWD49" s="112"/>
      <c r="UWE49" s="112"/>
      <c r="UWF49" s="112"/>
      <c r="UWG49" s="112"/>
      <c r="UWH49" s="112"/>
      <c r="UWI49" s="112"/>
      <c r="UWJ49" s="112"/>
      <c r="UWK49" s="112"/>
      <c r="UWL49" s="112"/>
      <c r="UWM49" s="112"/>
      <c r="UWN49" s="112"/>
      <c r="UWO49" s="112"/>
      <c r="UWP49" s="112"/>
      <c r="UWQ49" s="112"/>
      <c r="UWR49" s="112"/>
      <c r="UWS49" s="112"/>
      <c r="UWT49" s="112"/>
      <c r="UWU49" s="112"/>
      <c r="UWV49" s="112"/>
      <c r="UWW49" s="112"/>
      <c r="UWX49" s="112"/>
      <c r="UWY49" s="112"/>
      <c r="UWZ49" s="112"/>
      <c r="UXA49" s="112"/>
      <c r="UXB49" s="112"/>
      <c r="UXC49" s="112"/>
      <c r="UXD49" s="112"/>
      <c r="UXE49" s="112"/>
      <c r="UXF49" s="112"/>
      <c r="UXG49" s="112"/>
      <c r="UXH49" s="112"/>
      <c r="UXI49" s="112"/>
      <c r="UXJ49" s="112"/>
      <c r="UXK49" s="112"/>
      <c r="UXL49" s="112"/>
      <c r="UXM49" s="112"/>
      <c r="UXN49" s="112"/>
      <c r="UXO49" s="112"/>
      <c r="UXP49" s="112"/>
      <c r="UXQ49" s="112"/>
      <c r="UXR49" s="112"/>
      <c r="UXS49" s="112"/>
      <c r="UXT49" s="112"/>
      <c r="UXU49" s="112"/>
      <c r="UXV49" s="112"/>
      <c r="UXW49" s="112"/>
      <c r="UXX49" s="112"/>
      <c r="UXY49" s="112"/>
      <c r="UXZ49" s="112"/>
      <c r="UYA49" s="112"/>
      <c r="UYB49" s="112"/>
      <c r="UYC49" s="112"/>
      <c r="UYD49" s="112"/>
      <c r="UYE49" s="112"/>
      <c r="UYF49" s="112"/>
      <c r="UYG49" s="112"/>
      <c r="UYH49" s="112"/>
      <c r="UYI49" s="112"/>
      <c r="UYJ49" s="112"/>
      <c r="UYK49" s="112"/>
      <c r="UYL49" s="112"/>
      <c r="UYM49" s="112"/>
      <c r="UYN49" s="112"/>
      <c r="UYO49" s="112"/>
      <c r="UYP49" s="112"/>
      <c r="UYQ49" s="112"/>
      <c r="UYR49" s="112"/>
      <c r="UYS49" s="112"/>
      <c r="UYT49" s="112"/>
      <c r="UYU49" s="112"/>
      <c r="UYV49" s="112"/>
      <c r="UYW49" s="112"/>
      <c r="UYX49" s="112"/>
      <c r="UYY49" s="112"/>
      <c r="UYZ49" s="112"/>
      <c r="UZA49" s="112"/>
      <c r="UZB49" s="112"/>
      <c r="UZC49" s="112"/>
      <c r="UZD49" s="112"/>
      <c r="UZE49" s="112"/>
      <c r="UZF49" s="112"/>
      <c r="UZG49" s="112"/>
      <c r="UZH49" s="112"/>
      <c r="UZI49" s="112"/>
      <c r="UZJ49" s="112"/>
      <c r="UZK49" s="112"/>
      <c r="UZL49" s="112"/>
      <c r="UZM49" s="112"/>
      <c r="UZN49" s="112"/>
      <c r="UZO49" s="112"/>
      <c r="UZP49" s="112"/>
      <c r="UZQ49" s="112"/>
      <c r="UZR49" s="112"/>
      <c r="UZS49" s="112"/>
      <c r="UZT49" s="112"/>
      <c r="UZU49" s="112"/>
      <c r="UZV49" s="112"/>
      <c r="UZW49" s="112"/>
      <c r="UZX49" s="112"/>
      <c r="UZY49" s="112"/>
      <c r="UZZ49" s="112"/>
      <c r="VAA49" s="112"/>
      <c r="VAB49" s="112"/>
      <c r="VAC49" s="112"/>
      <c r="VAD49" s="112"/>
      <c r="VAE49" s="112"/>
      <c r="VAF49" s="112"/>
      <c r="VAG49" s="112"/>
      <c r="VAH49" s="112"/>
      <c r="VAI49" s="112"/>
      <c r="VAJ49" s="112"/>
      <c r="VAK49" s="112"/>
      <c r="VAL49" s="112"/>
      <c r="VAM49" s="112"/>
      <c r="VAN49" s="112"/>
      <c r="VAO49" s="112"/>
      <c r="VAP49" s="112"/>
      <c r="VAQ49" s="112"/>
      <c r="VAR49" s="112"/>
      <c r="VAS49" s="112"/>
      <c r="VAT49" s="112"/>
      <c r="VAU49" s="112"/>
      <c r="VAV49" s="112"/>
      <c r="VAW49" s="112"/>
      <c r="VAX49" s="112"/>
      <c r="VAY49" s="112"/>
      <c r="VAZ49" s="112"/>
      <c r="VBA49" s="112"/>
      <c r="VBB49" s="112"/>
      <c r="VBC49" s="112"/>
      <c r="VBD49" s="112"/>
      <c r="VBE49" s="112"/>
      <c r="VBF49" s="112"/>
      <c r="VBG49" s="112"/>
      <c r="VBH49" s="112"/>
      <c r="VBI49" s="112"/>
      <c r="VBJ49" s="112"/>
      <c r="VBK49" s="112"/>
      <c r="VBL49" s="112"/>
      <c r="VBM49" s="112"/>
      <c r="VBN49" s="112"/>
      <c r="VBO49" s="112"/>
      <c r="VBP49" s="112"/>
      <c r="VBQ49" s="112"/>
      <c r="VBR49" s="112"/>
      <c r="VBS49" s="112"/>
      <c r="VBT49" s="112"/>
      <c r="VBU49" s="112"/>
      <c r="VBV49" s="112"/>
      <c r="VBW49" s="112"/>
      <c r="VBX49" s="112"/>
      <c r="VBY49" s="112"/>
      <c r="VBZ49" s="112"/>
      <c r="VCA49" s="112"/>
      <c r="VCB49" s="112"/>
      <c r="VCC49" s="112"/>
      <c r="VCD49" s="112"/>
      <c r="VCE49" s="112"/>
      <c r="VCF49" s="112"/>
      <c r="VCG49" s="112"/>
      <c r="VCH49" s="112"/>
      <c r="VCI49" s="112"/>
      <c r="VCJ49" s="112"/>
      <c r="VCK49" s="112"/>
      <c r="VCL49" s="112"/>
      <c r="VCM49" s="112"/>
      <c r="VCN49" s="112"/>
      <c r="VCO49" s="112"/>
      <c r="VCP49" s="112"/>
      <c r="VCQ49" s="112"/>
      <c r="VCR49" s="112"/>
      <c r="VCS49" s="112"/>
      <c r="VCT49" s="112"/>
      <c r="VCU49" s="112"/>
      <c r="VCV49" s="112"/>
      <c r="VCW49" s="112"/>
      <c r="VCX49" s="112"/>
      <c r="VCY49" s="112"/>
      <c r="VCZ49" s="112"/>
      <c r="VDA49" s="112"/>
      <c r="VDB49" s="112"/>
      <c r="VDC49" s="112"/>
      <c r="VDD49" s="112"/>
      <c r="VDE49" s="112"/>
      <c r="VDF49" s="112"/>
      <c r="VDG49" s="112"/>
      <c r="VDH49" s="112"/>
      <c r="VDI49" s="112"/>
      <c r="VDJ49" s="112"/>
      <c r="VDK49" s="112"/>
      <c r="VDL49" s="112"/>
      <c r="VDM49" s="112"/>
      <c r="VDN49" s="112"/>
      <c r="VDO49" s="112"/>
      <c r="VDP49" s="112"/>
      <c r="VDQ49" s="112"/>
      <c r="VDR49" s="112"/>
      <c r="VDS49" s="112"/>
      <c r="VDT49" s="112"/>
      <c r="VDU49" s="112"/>
      <c r="VDV49" s="112"/>
      <c r="VDW49" s="112"/>
      <c r="VDX49" s="112"/>
      <c r="VDY49" s="112"/>
      <c r="VDZ49" s="112"/>
      <c r="VEA49" s="112"/>
      <c r="VEB49" s="112"/>
      <c r="VEC49" s="112"/>
      <c r="VED49" s="112"/>
      <c r="VEE49" s="112"/>
      <c r="VEF49" s="112"/>
      <c r="VEG49" s="112"/>
      <c r="VEH49" s="112"/>
      <c r="VEI49" s="112"/>
      <c r="VEJ49" s="112"/>
      <c r="VEK49" s="112"/>
      <c r="VEL49" s="112"/>
      <c r="VEM49" s="112"/>
      <c r="VEN49" s="112"/>
      <c r="VEO49" s="112"/>
      <c r="VEP49" s="112"/>
      <c r="VEQ49" s="112"/>
      <c r="VER49" s="112"/>
      <c r="VES49" s="112"/>
      <c r="VET49" s="112"/>
      <c r="VEU49" s="112"/>
      <c r="VEV49" s="112"/>
      <c r="VEW49" s="112"/>
      <c r="VEX49" s="112"/>
      <c r="VEY49" s="112"/>
      <c r="VEZ49" s="112"/>
      <c r="VFA49" s="112"/>
      <c r="VFB49" s="112"/>
      <c r="VFC49" s="112"/>
      <c r="VFD49" s="112"/>
      <c r="VFE49" s="112"/>
      <c r="VFF49" s="112"/>
      <c r="VFG49" s="112"/>
      <c r="VFH49" s="112"/>
      <c r="VFI49" s="112"/>
      <c r="VFJ49" s="112"/>
      <c r="VFK49" s="112"/>
      <c r="VFL49" s="112"/>
      <c r="VFM49" s="112"/>
      <c r="VFN49" s="112"/>
      <c r="VFO49" s="112"/>
      <c r="VFP49" s="112"/>
      <c r="VFQ49" s="112"/>
      <c r="VFR49" s="112"/>
      <c r="VFS49" s="112"/>
      <c r="VFT49" s="112"/>
      <c r="VFU49" s="112"/>
      <c r="VFV49" s="112"/>
      <c r="VFW49" s="112"/>
      <c r="VFX49" s="112"/>
      <c r="VFY49" s="112"/>
      <c r="VFZ49" s="112"/>
      <c r="VGA49" s="112"/>
      <c r="VGB49" s="112"/>
      <c r="VGC49" s="112"/>
      <c r="VGD49" s="112"/>
      <c r="VGE49" s="112"/>
      <c r="VGF49" s="112"/>
      <c r="VGG49" s="112"/>
      <c r="VGH49" s="112"/>
      <c r="VGI49" s="112"/>
      <c r="VGJ49" s="112"/>
      <c r="VGK49" s="112"/>
      <c r="VGL49" s="112"/>
      <c r="VGM49" s="112"/>
      <c r="VGN49" s="112"/>
      <c r="VGO49" s="112"/>
      <c r="VGP49" s="112"/>
      <c r="VGQ49" s="112"/>
      <c r="VGR49" s="112"/>
      <c r="VGS49" s="112"/>
      <c r="VGT49" s="112"/>
      <c r="VGU49" s="112"/>
      <c r="VGV49" s="112"/>
      <c r="VGW49" s="112"/>
      <c r="VGX49" s="112"/>
      <c r="VGY49" s="112"/>
      <c r="VGZ49" s="112"/>
      <c r="VHA49" s="112"/>
      <c r="VHB49" s="112"/>
      <c r="VHC49" s="112"/>
      <c r="VHD49" s="112"/>
      <c r="VHE49" s="112"/>
      <c r="VHF49" s="112"/>
      <c r="VHG49" s="112"/>
      <c r="VHH49" s="112"/>
      <c r="VHI49" s="112"/>
      <c r="VHJ49" s="112"/>
      <c r="VHK49" s="112"/>
      <c r="VHL49" s="112"/>
      <c r="VHM49" s="112"/>
      <c r="VHN49" s="112"/>
      <c r="VHO49" s="112"/>
      <c r="VHP49" s="112"/>
      <c r="VHQ49" s="112"/>
      <c r="VHR49" s="112"/>
      <c r="VHS49" s="112"/>
      <c r="VHT49" s="112"/>
      <c r="VHU49" s="112"/>
      <c r="VHV49" s="112"/>
      <c r="VHW49" s="112"/>
      <c r="VHX49" s="112"/>
      <c r="VHY49" s="112"/>
      <c r="VHZ49" s="112"/>
      <c r="VIA49" s="112"/>
      <c r="VIB49" s="112"/>
      <c r="VIC49" s="112"/>
      <c r="VID49" s="112"/>
      <c r="VIE49" s="112"/>
      <c r="VIF49" s="112"/>
      <c r="VIG49" s="112"/>
      <c r="VIH49" s="112"/>
      <c r="VII49" s="112"/>
      <c r="VIJ49" s="112"/>
      <c r="VIK49" s="112"/>
      <c r="VIL49" s="112"/>
      <c r="VIM49" s="112"/>
      <c r="VIN49" s="112"/>
      <c r="VIO49" s="112"/>
      <c r="VIP49" s="112"/>
      <c r="VIQ49" s="112"/>
      <c r="VIR49" s="112"/>
      <c r="VIS49" s="112"/>
      <c r="VIT49" s="112"/>
      <c r="VIU49" s="112"/>
      <c r="VIV49" s="112"/>
      <c r="VIW49" s="112"/>
      <c r="VIX49" s="112"/>
      <c r="VIY49" s="112"/>
      <c r="VIZ49" s="112"/>
      <c r="VJA49" s="112"/>
      <c r="VJB49" s="112"/>
      <c r="VJC49" s="112"/>
      <c r="VJD49" s="112"/>
      <c r="VJE49" s="112"/>
      <c r="VJF49" s="112"/>
      <c r="VJG49" s="112"/>
      <c r="VJH49" s="112"/>
      <c r="VJI49" s="112"/>
      <c r="VJJ49" s="112"/>
      <c r="VJK49" s="112"/>
      <c r="VJL49" s="112"/>
      <c r="VJM49" s="112"/>
      <c r="VJN49" s="112"/>
      <c r="VJO49" s="112"/>
      <c r="VJP49" s="112"/>
      <c r="VJQ49" s="112"/>
      <c r="VJR49" s="112"/>
      <c r="VJS49" s="112"/>
      <c r="VJT49" s="112"/>
      <c r="VJU49" s="112"/>
      <c r="VJV49" s="112"/>
      <c r="VJW49" s="112"/>
      <c r="VJX49" s="112"/>
      <c r="VJY49" s="112"/>
      <c r="VJZ49" s="112"/>
      <c r="VKA49" s="112"/>
      <c r="VKB49" s="112"/>
      <c r="VKC49" s="112"/>
      <c r="VKD49" s="112"/>
      <c r="VKE49" s="112"/>
      <c r="VKF49" s="112"/>
      <c r="VKG49" s="112"/>
      <c r="VKH49" s="112"/>
      <c r="VKI49" s="112"/>
      <c r="VKJ49" s="112"/>
      <c r="VKK49" s="112"/>
      <c r="VKL49" s="112"/>
      <c r="VKM49" s="112"/>
      <c r="VKN49" s="112"/>
      <c r="VKO49" s="112"/>
      <c r="VKP49" s="112"/>
      <c r="VKQ49" s="112"/>
      <c r="VKR49" s="112"/>
      <c r="VKS49" s="112"/>
      <c r="VKT49" s="112"/>
      <c r="VKU49" s="112"/>
      <c r="VKV49" s="112"/>
      <c r="VKW49" s="112"/>
      <c r="VKX49" s="112"/>
      <c r="VKY49" s="112"/>
      <c r="VKZ49" s="112"/>
      <c r="VLA49" s="112"/>
      <c r="VLB49" s="112"/>
      <c r="VLC49" s="112"/>
      <c r="VLD49" s="112"/>
      <c r="VLE49" s="112"/>
      <c r="VLF49" s="112"/>
      <c r="VLG49" s="112"/>
      <c r="VLH49" s="112"/>
      <c r="VLI49" s="112"/>
      <c r="VLJ49" s="112"/>
      <c r="VLK49" s="112"/>
      <c r="VLL49" s="112"/>
      <c r="VLM49" s="112"/>
      <c r="VLN49" s="112"/>
      <c r="VLO49" s="112"/>
      <c r="VLP49" s="112"/>
      <c r="VLQ49" s="112"/>
      <c r="VLR49" s="112"/>
      <c r="VLS49" s="112"/>
      <c r="VLT49" s="112"/>
      <c r="VLU49" s="112"/>
      <c r="VLV49" s="112"/>
      <c r="VLW49" s="112"/>
      <c r="VLX49" s="112"/>
      <c r="VLY49" s="112"/>
      <c r="VLZ49" s="112"/>
      <c r="VMA49" s="112"/>
      <c r="VMB49" s="112"/>
      <c r="VMC49" s="112"/>
      <c r="VMD49" s="112"/>
      <c r="VME49" s="112"/>
      <c r="VMF49" s="112"/>
      <c r="VMG49" s="112"/>
      <c r="VMH49" s="112"/>
      <c r="VMI49" s="112"/>
      <c r="VMJ49" s="112"/>
      <c r="VMK49" s="112"/>
      <c r="VML49" s="112"/>
      <c r="VMM49" s="112"/>
      <c r="VMN49" s="112"/>
      <c r="VMO49" s="112"/>
      <c r="VMP49" s="112"/>
      <c r="VMQ49" s="112"/>
      <c r="VMR49" s="112"/>
      <c r="VMS49" s="112"/>
      <c r="VMT49" s="112"/>
      <c r="VMU49" s="112"/>
      <c r="VMV49" s="112"/>
      <c r="VMW49" s="112"/>
      <c r="VMX49" s="112"/>
      <c r="VMY49" s="112"/>
      <c r="VMZ49" s="112"/>
      <c r="VNA49" s="112"/>
      <c r="VNB49" s="112"/>
      <c r="VNC49" s="112"/>
      <c r="VND49" s="112"/>
      <c r="VNE49" s="112"/>
      <c r="VNF49" s="112"/>
      <c r="VNG49" s="112"/>
      <c r="VNH49" s="112"/>
      <c r="VNI49" s="112"/>
      <c r="VNJ49" s="112"/>
      <c r="VNK49" s="112"/>
      <c r="VNL49" s="112"/>
      <c r="VNM49" s="112"/>
      <c r="VNN49" s="112"/>
      <c r="VNO49" s="112"/>
      <c r="VNP49" s="112"/>
      <c r="VNQ49" s="112"/>
      <c r="VNR49" s="112"/>
      <c r="VNS49" s="112"/>
      <c r="VNT49" s="112"/>
      <c r="VNU49" s="112"/>
      <c r="VNV49" s="112"/>
      <c r="VNW49" s="112"/>
      <c r="VNX49" s="112"/>
      <c r="VNY49" s="112"/>
      <c r="VNZ49" s="112"/>
      <c r="VOA49" s="112"/>
      <c r="VOB49" s="112"/>
      <c r="VOC49" s="112"/>
      <c r="VOD49" s="112"/>
      <c r="VOE49" s="112"/>
      <c r="VOF49" s="112"/>
      <c r="VOG49" s="112"/>
      <c r="VOH49" s="112"/>
      <c r="VOI49" s="112"/>
      <c r="VOJ49" s="112"/>
      <c r="VOK49" s="112"/>
      <c r="VOL49" s="112"/>
      <c r="VOM49" s="112"/>
      <c r="VON49" s="112"/>
      <c r="VOO49" s="112"/>
      <c r="VOP49" s="112"/>
      <c r="VOQ49" s="112"/>
      <c r="VOR49" s="112"/>
      <c r="VOS49" s="112"/>
      <c r="VOT49" s="112"/>
      <c r="VOU49" s="112"/>
      <c r="VOV49" s="112"/>
      <c r="VOW49" s="112"/>
      <c r="VOX49" s="112"/>
      <c r="VOY49" s="112"/>
      <c r="VOZ49" s="112"/>
      <c r="VPA49" s="112"/>
      <c r="VPB49" s="112"/>
      <c r="VPC49" s="112"/>
      <c r="VPD49" s="112"/>
      <c r="VPE49" s="112"/>
      <c r="VPF49" s="112"/>
      <c r="VPG49" s="112"/>
      <c r="VPH49" s="112"/>
      <c r="VPI49" s="112"/>
      <c r="VPJ49" s="112"/>
      <c r="VPK49" s="112"/>
      <c r="VPL49" s="112"/>
      <c r="VPM49" s="112"/>
      <c r="VPN49" s="112"/>
      <c r="VPO49" s="112"/>
      <c r="VPP49" s="112"/>
      <c r="VPQ49" s="112"/>
      <c r="VPR49" s="112"/>
      <c r="VPS49" s="112"/>
      <c r="VPT49" s="112"/>
      <c r="VPU49" s="112"/>
      <c r="VPV49" s="112"/>
      <c r="VPW49" s="112"/>
      <c r="VPX49" s="112"/>
      <c r="VPY49" s="112"/>
      <c r="VPZ49" s="112"/>
      <c r="VQA49" s="112"/>
      <c r="VQB49" s="112"/>
      <c r="VQC49" s="112"/>
      <c r="VQD49" s="112"/>
      <c r="VQE49" s="112"/>
      <c r="VQF49" s="112"/>
      <c r="VQG49" s="112"/>
      <c r="VQH49" s="112"/>
      <c r="VQI49" s="112"/>
      <c r="VQJ49" s="112"/>
      <c r="VQK49" s="112"/>
      <c r="VQL49" s="112"/>
      <c r="VQM49" s="112"/>
      <c r="VQN49" s="112"/>
      <c r="VQO49" s="112"/>
      <c r="VQP49" s="112"/>
      <c r="VQQ49" s="112"/>
      <c r="VQR49" s="112"/>
      <c r="VQS49" s="112"/>
      <c r="VQT49" s="112"/>
      <c r="VQU49" s="112"/>
      <c r="VQV49" s="112"/>
      <c r="VQW49" s="112"/>
      <c r="VQX49" s="112"/>
      <c r="VQY49" s="112"/>
      <c r="VQZ49" s="112"/>
      <c r="VRA49" s="112"/>
      <c r="VRB49" s="112"/>
      <c r="VRC49" s="112"/>
      <c r="VRD49" s="112"/>
      <c r="VRE49" s="112"/>
      <c r="VRF49" s="112"/>
      <c r="VRG49" s="112"/>
      <c r="VRH49" s="112"/>
      <c r="VRI49" s="112"/>
      <c r="VRJ49" s="112"/>
      <c r="VRK49" s="112"/>
      <c r="VRL49" s="112"/>
      <c r="VRM49" s="112"/>
      <c r="VRN49" s="112"/>
      <c r="VRO49" s="112"/>
      <c r="VRP49" s="112"/>
      <c r="VRQ49" s="112"/>
      <c r="VRR49" s="112"/>
      <c r="VRS49" s="112"/>
      <c r="VRT49" s="112"/>
      <c r="VRU49" s="112"/>
      <c r="VRV49" s="112"/>
      <c r="VRW49" s="112"/>
      <c r="VRX49" s="112"/>
      <c r="VRY49" s="112"/>
      <c r="VRZ49" s="112"/>
      <c r="VSA49" s="112"/>
      <c r="VSB49" s="112"/>
      <c r="VSC49" s="112"/>
      <c r="VSD49" s="112"/>
      <c r="VSE49" s="112"/>
      <c r="VSF49" s="112"/>
      <c r="VSG49" s="112"/>
      <c r="VSH49" s="112"/>
      <c r="VSI49" s="112"/>
      <c r="VSJ49" s="112"/>
      <c r="VSK49" s="112"/>
      <c r="VSL49" s="112"/>
      <c r="VSM49" s="112"/>
      <c r="VSN49" s="112"/>
      <c r="VSO49" s="112"/>
      <c r="VSP49" s="112"/>
      <c r="VSQ49" s="112"/>
      <c r="VSR49" s="112"/>
      <c r="VSS49" s="112"/>
      <c r="VST49" s="112"/>
      <c r="VSU49" s="112"/>
      <c r="VSV49" s="112"/>
      <c r="VSW49" s="112"/>
      <c r="VSX49" s="112"/>
      <c r="VSY49" s="112"/>
      <c r="VSZ49" s="112"/>
      <c r="VTA49" s="112"/>
      <c r="VTB49" s="112"/>
      <c r="VTC49" s="112"/>
      <c r="VTD49" s="112"/>
      <c r="VTE49" s="112"/>
      <c r="VTF49" s="112"/>
      <c r="VTG49" s="112"/>
      <c r="VTH49" s="112"/>
      <c r="VTI49" s="112"/>
      <c r="VTJ49" s="112"/>
      <c r="VTK49" s="112"/>
      <c r="VTL49" s="112"/>
      <c r="VTM49" s="112"/>
      <c r="VTN49" s="112"/>
      <c r="VTO49" s="112"/>
      <c r="VTP49" s="112"/>
      <c r="VTQ49" s="112"/>
      <c r="VTR49" s="112"/>
      <c r="VTS49" s="112"/>
      <c r="VTT49" s="112"/>
      <c r="VTU49" s="112"/>
      <c r="VTV49" s="112"/>
      <c r="VTW49" s="112"/>
      <c r="VTX49" s="112"/>
      <c r="VTY49" s="112"/>
      <c r="VTZ49" s="112"/>
      <c r="VUA49" s="112"/>
      <c r="VUB49" s="112"/>
      <c r="VUC49" s="112"/>
      <c r="VUD49" s="112"/>
      <c r="VUE49" s="112"/>
      <c r="VUF49" s="112"/>
      <c r="VUG49" s="112"/>
      <c r="VUH49" s="112"/>
      <c r="VUI49" s="112"/>
      <c r="VUJ49" s="112"/>
      <c r="VUK49" s="112"/>
      <c r="VUL49" s="112"/>
      <c r="VUM49" s="112"/>
      <c r="VUN49" s="112"/>
      <c r="VUO49" s="112"/>
      <c r="VUP49" s="112"/>
      <c r="VUQ49" s="112"/>
      <c r="VUR49" s="112"/>
      <c r="VUS49" s="112"/>
      <c r="VUT49" s="112"/>
      <c r="VUU49" s="112"/>
      <c r="VUV49" s="112"/>
      <c r="VUW49" s="112"/>
      <c r="VUX49" s="112"/>
      <c r="VUY49" s="112"/>
      <c r="VUZ49" s="112"/>
      <c r="VVA49" s="112"/>
      <c r="VVB49" s="112"/>
      <c r="VVC49" s="112"/>
      <c r="VVD49" s="112"/>
      <c r="VVE49" s="112"/>
      <c r="VVF49" s="112"/>
      <c r="VVG49" s="112"/>
      <c r="VVH49" s="112"/>
      <c r="VVI49" s="112"/>
      <c r="VVJ49" s="112"/>
      <c r="VVK49" s="112"/>
      <c r="VVL49" s="112"/>
      <c r="VVM49" s="112"/>
      <c r="VVN49" s="112"/>
      <c r="VVO49" s="112"/>
      <c r="VVP49" s="112"/>
      <c r="VVQ49" s="112"/>
      <c r="VVR49" s="112"/>
      <c r="VVS49" s="112"/>
      <c r="VVT49" s="112"/>
      <c r="VVU49" s="112"/>
      <c r="VVV49" s="112"/>
      <c r="VVW49" s="112"/>
      <c r="VVX49" s="112"/>
      <c r="VVY49" s="112"/>
      <c r="VVZ49" s="112"/>
      <c r="VWA49" s="112"/>
      <c r="VWB49" s="112"/>
      <c r="VWC49" s="112"/>
      <c r="VWD49" s="112"/>
      <c r="VWE49" s="112"/>
      <c r="VWF49" s="112"/>
      <c r="VWG49" s="112"/>
      <c r="VWH49" s="112"/>
      <c r="VWI49" s="112"/>
      <c r="VWJ49" s="112"/>
      <c r="VWK49" s="112"/>
      <c r="VWL49" s="112"/>
      <c r="VWM49" s="112"/>
      <c r="VWN49" s="112"/>
      <c r="VWO49" s="112"/>
      <c r="VWP49" s="112"/>
      <c r="VWQ49" s="112"/>
      <c r="VWR49" s="112"/>
      <c r="VWS49" s="112"/>
      <c r="VWT49" s="112"/>
      <c r="VWU49" s="112"/>
      <c r="VWV49" s="112"/>
      <c r="VWW49" s="112"/>
      <c r="VWX49" s="112"/>
      <c r="VWY49" s="112"/>
      <c r="VWZ49" s="112"/>
      <c r="VXA49" s="112"/>
      <c r="VXB49" s="112"/>
      <c r="VXC49" s="112"/>
      <c r="VXD49" s="112"/>
      <c r="VXE49" s="112"/>
      <c r="VXF49" s="112"/>
      <c r="VXG49" s="112"/>
      <c r="VXH49" s="112"/>
      <c r="VXI49" s="112"/>
      <c r="VXJ49" s="112"/>
      <c r="VXK49" s="112"/>
      <c r="VXL49" s="112"/>
      <c r="VXM49" s="112"/>
      <c r="VXN49" s="112"/>
      <c r="VXO49" s="112"/>
      <c r="VXP49" s="112"/>
      <c r="VXQ49" s="112"/>
      <c r="VXR49" s="112"/>
      <c r="VXS49" s="112"/>
      <c r="VXT49" s="112"/>
      <c r="VXU49" s="112"/>
      <c r="VXV49" s="112"/>
      <c r="VXW49" s="112"/>
      <c r="VXX49" s="112"/>
      <c r="VXY49" s="112"/>
      <c r="VXZ49" s="112"/>
      <c r="VYA49" s="112"/>
      <c r="VYB49" s="112"/>
      <c r="VYC49" s="112"/>
      <c r="VYD49" s="112"/>
      <c r="VYE49" s="112"/>
      <c r="VYF49" s="112"/>
      <c r="VYG49" s="112"/>
      <c r="VYH49" s="112"/>
      <c r="VYI49" s="112"/>
      <c r="VYJ49" s="112"/>
      <c r="VYK49" s="112"/>
      <c r="VYL49" s="112"/>
      <c r="VYM49" s="112"/>
      <c r="VYN49" s="112"/>
      <c r="VYO49" s="112"/>
      <c r="VYP49" s="112"/>
      <c r="VYQ49" s="112"/>
      <c r="VYR49" s="112"/>
      <c r="VYS49" s="112"/>
      <c r="VYT49" s="112"/>
      <c r="VYU49" s="112"/>
      <c r="VYV49" s="112"/>
      <c r="VYW49" s="112"/>
      <c r="VYX49" s="112"/>
      <c r="VYY49" s="112"/>
      <c r="VYZ49" s="112"/>
      <c r="VZA49" s="112"/>
      <c r="VZB49" s="112"/>
      <c r="VZC49" s="112"/>
      <c r="VZD49" s="112"/>
      <c r="VZE49" s="112"/>
      <c r="VZF49" s="112"/>
      <c r="VZG49" s="112"/>
      <c r="VZH49" s="112"/>
      <c r="VZI49" s="112"/>
      <c r="VZJ49" s="112"/>
      <c r="VZK49" s="112"/>
      <c r="VZL49" s="112"/>
      <c r="VZM49" s="112"/>
      <c r="VZN49" s="112"/>
      <c r="VZO49" s="112"/>
      <c r="VZP49" s="112"/>
      <c r="VZQ49" s="112"/>
      <c r="VZR49" s="112"/>
      <c r="VZS49" s="112"/>
      <c r="VZT49" s="112"/>
      <c r="VZU49" s="112"/>
      <c r="VZV49" s="112"/>
      <c r="VZW49" s="112"/>
      <c r="VZX49" s="112"/>
      <c r="VZY49" s="112"/>
      <c r="VZZ49" s="112"/>
      <c r="WAA49" s="112"/>
      <c r="WAB49" s="112"/>
      <c r="WAC49" s="112"/>
      <c r="WAD49" s="112"/>
      <c r="WAE49" s="112"/>
      <c r="WAF49" s="112"/>
      <c r="WAG49" s="112"/>
      <c r="WAH49" s="112"/>
      <c r="WAI49" s="112"/>
      <c r="WAJ49" s="112"/>
      <c r="WAK49" s="112"/>
      <c r="WAL49" s="112"/>
      <c r="WAM49" s="112"/>
      <c r="WAN49" s="112"/>
      <c r="WAO49" s="112"/>
      <c r="WAP49" s="112"/>
      <c r="WAQ49" s="112"/>
      <c r="WAR49" s="112"/>
      <c r="WAS49" s="112"/>
      <c r="WAT49" s="112"/>
      <c r="WAU49" s="112"/>
      <c r="WAV49" s="112"/>
      <c r="WAW49" s="112"/>
      <c r="WAX49" s="112"/>
      <c r="WAY49" s="112"/>
      <c r="WAZ49" s="112"/>
      <c r="WBA49" s="112"/>
      <c r="WBB49" s="112"/>
      <c r="WBC49" s="112"/>
      <c r="WBD49" s="112"/>
      <c r="WBE49" s="112"/>
      <c r="WBF49" s="112"/>
      <c r="WBG49" s="112"/>
      <c r="WBH49" s="112"/>
      <c r="WBI49" s="112"/>
      <c r="WBJ49" s="112"/>
      <c r="WBK49" s="112"/>
      <c r="WBL49" s="112"/>
      <c r="WBM49" s="112"/>
      <c r="WBN49" s="112"/>
      <c r="WBO49" s="112"/>
      <c r="WBP49" s="112"/>
      <c r="WBQ49" s="112"/>
      <c r="WBR49" s="112"/>
      <c r="WBS49" s="112"/>
      <c r="WBT49" s="112"/>
      <c r="WBU49" s="112"/>
      <c r="WBV49" s="112"/>
      <c r="WBW49" s="112"/>
      <c r="WBX49" s="112"/>
      <c r="WBY49" s="112"/>
      <c r="WBZ49" s="112"/>
      <c r="WCA49" s="112"/>
      <c r="WCB49" s="112"/>
      <c r="WCC49" s="112"/>
      <c r="WCD49" s="112"/>
      <c r="WCE49" s="112"/>
      <c r="WCF49" s="112"/>
      <c r="WCG49" s="112"/>
      <c r="WCH49" s="112"/>
      <c r="WCI49" s="112"/>
      <c r="WCJ49" s="112"/>
      <c r="WCK49" s="112"/>
      <c r="WCL49" s="112"/>
      <c r="WCM49" s="112"/>
      <c r="WCN49" s="112"/>
      <c r="WCO49" s="112"/>
      <c r="WCP49" s="112"/>
      <c r="WCQ49" s="112"/>
      <c r="WCR49" s="112"/>
      <c r="WCS49" s="112"/>
      <c r="WCT49" s="112"/>
      <c r="WCU49" s="112"/>
      <c r="WCV49" s="112"/>
      <c r="WCW49" s="112"/>
      <c r="WCX49" s="112"/>
      <c r="WCY49" s="112"/>
      <c r="WCZ49" s="112"/>
      <c r="WDA49" s="112"/>
      <c r="WDB49" s="112"/>
      <c r="WDC49" s="112"/>
      <c r="WDD49" s="112"/>
      <c r="WDE49" s="112"/>
      <c r="WDF49" s="112"/>
      <c r="WDG49" s="112"/>
      <c r="WDH49" s="112"/>
      <c r="WDI49" s="112"/>
      <c r="WDJ49" s="112"/>
      <c r="WDK49" s="112"/>
      <c r="WDL49" s="112"/>
      <c r="WDM49" s="112"/>
      <c r="WDN49" s="112"/>
      <c r="WDO49" s="112"/>
      <c r="WDP49" s="112"/>
      <c r="WDQ49" s="112"/>
      <c r="WDR49" s="112"/>
      <c r="WDS49" s="112"/>
      <c r="WDT49" s="112"/>
      <c r="WDU49" s="112"/>
      <c r="WDV49" s="112"/>
      <c r="WDW49" s="112"/>
      <c r="WDX49" s="112"/>
      <c r="WDY49" s="112"/>
      <c r="WDZ49" s="112"/>
      <c r="WEA49" s="112"/>
      <c r="WEB49" s="112"/>
      <c r="WEC49" s="112"/>
      <c r="WED49" s="112"/>
      <c r="WEE49" s="112"/>
      <c r="WEF49" s="112"/>
      <c r="WEG49" s="112"/>
      <c r="WEH49" s="112"/>
      <c r="WEI49" s="112"/>
      <c r="WEJ49" s="112"/>
      <c r="WEK49" s="112"/>
      <c r="WEL49" s="112"/>
      <c r="WEM49" s="112"/>
      <c r="WEN49" s="112"/>
      <c r="WEO49" s="112"/>
      <c r="WEP49" s="112"/>
      <c r="WEQ49" s="112"/>
      <c r="WER49" s="112"/>
      <c r="WES49" s="112"/>
      <c r="WET49" s="112"/>
      <c r="WEU49" s="112"/>
      <c r="WEV49" s="112"/>
      <c r="WEW49" s="112"/>
      <c r="WEX49" s="112"/>
      <c r="WEY49" s="112"/>
      <c r="WEZ49" s="112"/>
      <c r="WFA49" s="112"/>
      <c r="WFB49" s="112"/>
      <c r="WFC49" s="112"/>
      <c r="WFD49" s="112"/>
      <c r="WFE49" s="112"/>
      <c r="WFF49" s="112"/>
      <c r="WFG49" s="112"/>
      <c r="WFH49" s="112"/>
      <c r="WFI49" s="112"/>
      <c r="WFJ49" s="112"/>
      <c r="WFK49" s="112"/>
      <c r="WFL49" s="112"/>
      <c r="WFM49" s="112"/>
      <c r="WFN49" s="112"/>
      <c r="WFO49" s="112"/>
      <c r="WFP49" s="112"/>
      <c r="WFQ49" s="112"/>
      <c r="WFR49" s="112"/>
      <c r="WFS49" s="112"/>
      <c r="WFT49" s="112"/>
      <c r="WFU49" s="112"/>
      <c r="WFV49" s="112"/>
      <c r="WFW49" s="112"/>
      <c r="WFX49" s="112"/>
      <c r="WFY49" s="112"/>
      <c r="WFZ49" s="112"/>
      <c r="WGA49" s="112"/>
      <c r="WGB49" s="112"/>
      <c r="WGC49" s="112"/>
      <c r="WGD49" s="112"/>
      <c r="WGE49" s="112"/>
      <c r="WGF49" s="112"/>
      <c r="WGG49" s="112"/>
      <c r="WGH49" s="112"/>
      <c r="WGI49" s="112"/>
      <c r="WGJ49" s="112"/>
      <c r="WGK49" s="112"/>
      <c r="WGL49" s="112"/>
      <c r="WGM49" s="112"/>
      <c r="WGN49" s="112"/>
      <c r="WGO49" s="112"/>
      <c r="WGP49" s="112"/>
      <c r="WGQ49" s="112"/>
      <c r="WGR49" s="112"/>
      <c r="WGS49" s="112"/>
      <c r="WGT49" s="112"/>
      <c r="WGU49" s="112"/>
      <c r="WGV49" s="112"/>
      <c r="WGW49" s="112"/>
      <c r="WGX49" s="112"/>
      <c r="WGY49" s="112"/>
      <c r="WGZ49" s="112"/>
      <c r="WHA49" s="112"/>
      <c r="WHB49" s="112"/>
      <c r="WHC49" s="112"/>
      <c r="WHD49" s="112"/>
      <c r="WHE49" s="112"/>
      <c r="WHF49" s="112"/>
      <c r="WHG49" s="112"/>
      <c r="WHH49" s="112"/>
      <c r="WHI49" s="112"/>
      <c r="WHJ49" s="112"/>
      <c r="WHK49" s="112"/>
      <c r="WHL49" s="112"/>
      <c r="WHM49" s="112"/>
      <c r="WHN49" s="112"/>
      <c r="WHO49" s="112"/>
      <c r="WHP49" s="112"/>
      <c r="WHQ49" s="112"/>
      <c r="WHR49" s="112"/>
      <c r="WHS49" s="112"/>
      <c r="WHT49" s="112"/>
      <c r="WHU49" s="112"/>
      <c r="WHV49" s="112"/>
      <c r="WHW49" s="112"/>
      <c r="WHX49" s="112"/>
      <c r="WHY49" s="112"/>
      <c r="WHZ49" s="112"/>
      <c r="WIA49" s="112"/>
      <c r="WIB49" s="112"/>
      <c r="WIC49" s="112"/>
      <c r="WID49" s="112"/>
      <c r="WIE49" s="112"/>
      <c r="WIF49" s="112"/>
      <c r="WIG49" s="112"/>
      <c r="WIH49" s="112"/>
      <c r="WII49" s="112"/>
      <c r="WIJ49" s="112"/>
      <c r="WIK49" s="112"/>
      <c r="WIL49" s="112"/>
      <c r="WIM49" s="112"/>
      <c r="WIN49" s="112"/>
      <c r="WIO49" s="112"/>
      <c r="WIP49" s="112"/>
      <c r="WIQ49" s="112"/>
      <c r="WIR49" s="112"/>
      <c r="WIS49" s="112"/>
      <c r="WIT49" s="112"/>
      <c r="WIU49" s="112"/>
      <c r="WIV49" s="112"/>
      <c r="WIW49" s="112"/>
      <c r="WIX49" s="112"/>
      <c r="WIY49" s="112"/>
      <c r="WIZ49" s="112"/>
      <c r="WJA49" s="112"/>
      <c r="WJB49" s="112"/>
      <c r="WJC49" s="112"/>
      <c r="WJD49" s="112"/>
      <c r="WJE49" s="112"/>
      <c r="WJF49" s="112"/>
      <c r="WJG49" s="112"/>
      <c r="WJH49" s="112"/>
      <c r="WJI49" s="112"/>
      <c r="WJJ49" s="112"/>
      <c r="WJK49" s="112"/>
      <c r="WJL49" s="112"/>
      <c r="WJM49" s="112"/>
      <c r="WJN49" s="112"/>
      <c r="WJO49" s="112"/>
      <c r="WJP49" s="112"/>
      <c r="WJQ49" s="112"/>
      <c r="WJR49" s="112"/>
      <c r="WJS49" s="112"/>
      <c r="WJT49" s="112"/>
      <c r="WJU49" s="112"/>
      <c r="WJV49" s="112"/>
      <c r="WJW49" s="112"/>
      <c r="WJX49" s="112"/>
      <c r="WJY49" s="112"/>
      <c r="WJZ49" s="112"/>
      <c r="WKA49" s="112"/>
      <c r="WKB49" s="112"/>
      <c r="WKC49" s="112"/>
      <c r="WKD49" s="112"/>
      <c r="WKE49" s="112"/>
      <c r="WKF49" s="112"/>
      <c r="WKG49" s="112"/>
      <c r="WKH49" s="112"/>
      <c r="WKI49" s="112"/>
      <c r="WKJ49" s="112"/>
      <c r="WKK49" s="112"/>
      <c r="WKL49" s="112"/>
      <c r="WKM49" s="112"/>
      <c r="WKN49" s="112"/>
      <c r="WKO49" s="112"/>
      <c r="WKP49" s="112"/>
      <c r="WKQ49" s="112"/>
      <c r="WKR49" s="112"/>
      <c r="WKS49" s="112"/>
      <c r="WKT49" s="112"/>
      <c r="WKU49" s="112"/>
      <c r="WKV49" s="112"/>
      <c r="WKW49" s="112"/>
      <c r="WKX49" s="112"/>
      <c r="WKY49" s="112"/>
      <c r="WKZ49" s="112"/>
      <c r="WLA49" s="112"/>
      <c r="WLB49" s="112"/>
      <c r="WLC49" s="112"/>
      <c r="WLD49" s="112"/>
      <c r="WLE49" s="112"/>
      <c r="WLF49" s="112"/>
      <c r="WLG49" s="112"/>
      <c r="WLH49" s="112"/>
      <c r="WLI49" s="112"/>
      <c r="WLJ49" s="112"/>
      <c r="WLK49" s="112"/>
      <c r="WLL49" s="112"/>
      <c r="WLM49" s="112"/>
      <c r="WLN49" s="112"/>
      <c r="WLO49" s="112"/>
      <c r="WLP49" s="112"/>
      <c r="WLQ49" s="112"/>
      <c r="WLR49" s="112"/>
      <c r="WLS49" s="112"/>
      <c r="WLT49" s="112"/>
      <c r="WLU49" s="112"/>
      <c r="WLV49" s="112"/>
      <c r="WLW49" s="112"/>
      <c r="WLX49" s="112"/>
      <c r="WLY49" s="112"/>
      <c r="WLZ49" s="112"/>
      <c r="WMA49" s="112"/>
      <c r="WMB49" s="112"/>
      <c r="WMC49" s="112"/>
      <c r="WMD49" s="112"/>
      <c r="WME49" s="112"/>
      <c r="WMF49" s="112"/>
      <c r="WMG49" s="112"/>
      <c r="WMH49" s="112"/>
      <c r="WMI49" s="112"/>
      <c r="WMJ49" s="112"/>
      <c r="WMK49" s="112"/>
      <c r="WML49" s="112"/>
      <c r="WMM49" s="112"/>
      <c r="WMN49" s="112"/>
      <c r="WMO49" s="112"/>
      <c r="WMP49" s="112"/>
      <c r="WMQ49" s="112"/>
      <c r="WMR49" s="112"/>
      <c r="WMS49" s="112"/>
      <c r="WMT49" s="112"/>
      <c r="WMU49" s="112"/>
      <c r="WMV49" s="112"/>
      <c r="WMW49" s="112"/>
      <c r="WMX49" s="112"/>
      <c r="WMY49" s="112"/>
      <c r="WMZ49" s="112"/>
      <c r="WNA49" s="112"/>
      <c r="WNB49" s="112"/>
      <c r="WNC49" s="112"/>
      <c r="WND49" s="112"/>
      <c r="WNE49" s="112"/>
      <c r="WNF49" s="112"/>
      <c r="WNG49" s="112"/>
      <c r="WNH49" s="112"/>
      <c r="WNI49" s="112"/>
      <c r="WNJ49" s="112"/>
      <c r="WNK49" s="112"/>
      <c r="WNL49" s="112"/>
      <c r="WNM49" s="112"/>
      <c r="WNN49" s="112"/>
      <c r="WNO49" s="112"/>
      <c r="WNP49" s="112"/>
      <c r="WNQ49" s="112"/>
      <c r="WNR49" s="112"/>
      <c r="WNS49" s="112"/>
      <c r="WNT49" s="112"/>
      <c r="WNU49" s="112"/>
      <c r="WNV49" s="112"/>
      <c r="WNW49" s="112"/>
      <c r="WNX49" s="112"/>
      <c r="WNY49" s="112"/>
      <c r="WNZ49" s="112"/>
      <c r="WOA49" s="112"/>
      <c r="WOB49" s="112"/>
      <c r="WOC49" s="112"/>
      <c r="WOD49" s="112"/>
      <c r="WOE49" s="112"/>
      <c r="WOF49" s="112"/>
      <c r="WOG49" s="112"/>
      <c r="WOH49" s="112"/>
      <c r="WOI49" s="112"/>
      <c r="WOJ49" s="112"/>
      <c r="WOK49" s="112"/>
      <c r="WOL49" s="112"/>
      <c r="WOM49" s="112"/>
      <c r="WON49" s="112"/>
      <c r="WOO49" s="112"/>
      <c r="WOP49" s="112"/>
      <c r="WOQ49" s="112"/>
      <c r="WOR49" s="112"/>
      <c r="WOS49" s="112"/>
      <c r="WOT49" s="112"/>
      <c r="WOU49" s="112"/>
      <c r="WOV49" s="112"/>
      <c r="WOW49" s="112"/>
      <c r="WOX49" s="112"/>
      <c r="WOY49" s="112"/>
      <c r="WOZ49" s="112"/>
      <c r="WPA49" s="112"/>
      <c r="WPB49" s="112"/>
      <c r="WPC49" s="112"/>
      <c r="WPD49" s="112"/>
      <c r="WPE49" s="112"/>
      <c r="WPF49" s="112"/>
      <c r="WPG49" s="112"/>
      <c r="WPH49" s="112"/>
      <c r="WPI49" s="112"/>
      <c r="WPJ49" s="112"/>
      <c r="WPK49" s="112"/>
      <c r="WPL49" s="112"/>
      <c r="WPM49" s="112"/>
      <c r="WPN49" s="112"/>
      <c r="WPO49" s="112"/>
      <c r="WPP49" s="112"/>
      <c r="WPQ49" s="112"/>
      <c r="WPR49" s="112"/>
      <c r="WPS49" s="112"/>
      <c r="WPT49" s="112"/>
      <c r="WPU49" s="112"/>
      <c r="WPV49" s="112"/>
      <c r="WPW49" s="112"/>
      <c r="WPX49" s="112"/>
      <c r="WPY49" s="112"/>
      <c r="WPZ49" s="112"/>
      <c r="WQA49" s="112"/>
      <c r="WQB49" s="112"/>
      <c r="WQC49" s="112"/>
      <c r="WQD49" s="112"/>
      <c r="WQE49" s="112"/>
      <c r="WQF49" s="112"/>
      <c r="WQG49" s="112"/>
      <c r="WQH49" s="112"/>
      <c r="WQI49" s="112"/>
      <c r="WQJ49" s="112"/>
      <c r="WQK49" s="112"/>
      <c r="WQL49" s="112"/>
      <c r="WQM49" s="112"/>
      <c r="WQN49" s="112"/>
      <c r="WQO49" s="112"/>
      <c r="WQP49" s="112"/>
      <c r="WQQ49" s="112"/>
      <c r="WQR49" s="112"/>
      <c r="WQS49" s="112"/>
      <c r="WQT49" s="112"/>
      <c r="WQU49" s="112"/>
      <c r="WQV49" s="112"/>
      <c r="WQW49" s="112"/>
      <c r="WQX49" s="112"/>
      <c r="WQY49" s="112"/>
      <c r="WQZ49" s="112"/>
      <c r="WRA49" s="112"/>
      <c r="WRB49" s="112"/>
      <c r="WRC49" s="112"/>
      <c r="WRD49" s="112"/>
      <c r="WRE49" s="112"/>
      <c r="WRF49" s="112"/>
      <c r="WRG49" s="112"/>
      <c r="WRH49" s="112"/>
      <c r="WRI49" s="112"/>
      <c r="WRJ49" s="112"/>
      <c r="WRK49" s="112"/>
      <c r="WRL49" s="112"/>
      <c r="WRM49" s="112"/>
      <c r="WRN49" s="112"/>
      <c r="WRO49" s="112"/>
      <c r="WRP49" s="112"/>
      <c r="WRQ49" s="112"/>
      <c r="WRR49" s="112"/>
      <c r="WRS49" s="112"/>
      <c r="WRT49" s="112"/>
      <c r="WRU49" s="112"/>
      <c r="WRV49" s="112"/>
      <c r="WRW49" s="112"/>
      <c r="WRX49" s="112"/>
      <c r="WRY49" s="112"/>
      <c r="WRZ49" s="112"/>
      <c r="WSA49" s="112"/>
      <c r="WSB49" s="112"/>
      <c r="WSC49" s="112"/>
      <c r="WSD49" s="112"/>
      <c r="WSE49" s="112"/>
      <c r="WSF49" s="112"/>
      <c r="WSG49" s="112"/>
      <c r="WSH49" s="112"/>
      <c r="WSI49" s="112"/>
      <c r="WSJ49" s="112"/>
      <c r="WSK49" s="112"/>
      <c r="WSL49" s="112"/>
      <c r="WSM49" s="112"/>
      <c r="WSN49" s="112"/>
      <c r="WSO49" s="112"/>
      <c r="WSP49" s="112"/>
      <c r="WSQ49" s="112"/>
      <c r="WSR49" s="112"/>
      <c r="WSS49" s="112"/>
      <c r="WST49" s="112"/>
      <c r="WSU49" s="112"/>
      <c r="WSV49" s="112"/>
      <c r="WSW49" s="112"/>
      <c r="WSX49" s="112"/>
      <c r="WSY49" s="112"/>
      <c r="WSZ49" s="112"/>
      <c r="WTA49" s="112"/>
      <c r="WTB49" s="112"/>
      <c r="WTC49" s="112"/>
      <c r="WTD49" s="112"/>
      <c r="WTE49" s="112"/>
      <c r="WTF49" s="112"/>
      <c r="WTG49" s="112"/>
      <c r="WTH49" s="112"/>
      <c r="WTI49" s="112"/>
      <c r="WTJ49" s="112"/>
      <c r="WTK49" s="112"/>
      <c r="WTL49" s="112"/>
      <c r="WTM49" s="112"/>
      <c r="WTN49" s="112"/>
      <c r="WTO49" s="112"/>
      <c r="WTP49" s="112"/>
      <c r="WTQ49" s="112"/>
      <c r="WTR49" s="112"/>
      <c r="WTS49" s="112"/>
      <c r="WTT49" s="112"/>
      <c r="WTU49" s="112"/>
      <c r="WTV49" s="112"/>
      <c r="WTW49" s="112"/>
      <c r="WTX49" s="112"/>
      <c r="WTY49" s="112"/>
      <c r="WTZ49" s="112"/>
      <c r="WUA49" s="112"/>
      <c r="WUB49" s="112"/>
      <c r="WUC49" s="112"/>
      <c r="WUD49" s="112"/>
      <c r="WUE49" s="112"/>
      <c r="WUF49" s="112"/>
      <c r="WUG49" s="112"/>
      <c r="WUH49" s="112"/>
      <c r="WUI49" s="112"/>
      <c r="WUJ49" s="112"/>
      <c r="WUK49" s="112"/>
      <c r="WUL49" s="112"/>
      <c r="WUM49" s="112"/>
      <c r="WUN49" s="112"/>
      <c r="WUO49" s="112"/>
      <c r="WUP49" s="112"/>
      <c r="WUQ49" s="112"/>
      <c r="WUR49" s="112"/>
      <c r="WUS49" s="112"/>
      <c r="WUT49" s="112"/>
      <c r="WUU49" s="112"/>
      <c r="WUV49" s="112"/>
      <c r="WUW49" s="112"/>
      <c r="WUX49" s="112"/>
      <c r="WUY49" s="112"/>
      <c r="WUZ49" s="112"/>
      <c r="WVA49" s="112"/>
      <c r="WVB49" s="112"/>
      <c r="WVC49" s="112"/>
      <c r="WVD49" s="112"/>
      <c r="WVE49" s="112"/>
      <c r="WVF49" s="112"/>
      <c r="WVG49" s="112"/>
      <c r="WVH49" s="112"/>
      <c r="WVI49" s="112"/>
      <c r="WVJ49" s="112"/>
      <c r="WVK49" s="112"/>
      <c r="WVL49" s="112"/>
      <c r="WVM49" s="112"/>
      <c r="WVN49" s="112"/>
      <c r="WVO49" s="112"/>
      <c r="WVP49" s="112"/>
      <c r="WVQ49" s="112"/>
      <c r="WVR49" s="112"/>
      <c r="WVS49" s="112"/>
      <c r="WVT49" s="112"/>
      <c r="WVU49" s="112"/>
      <c r="WVV49" s="112"/>
      <c r="WVW49" s="112"/>
      <c r="WVX49" s="112"/>
      <c r="WVY49" s="112"/>
      <c r="WVZ49" s="112"/>
      <c r="WWA49" s="112"/>
      <c r="WWB49" s="112"/>
      <c r="WWC49" s="112"/>
      <c r="WWD49" s="112"/>
      <c r="WWE49" s="112"/>
      <c r="WWF49" s="112"/>
      <c r="WWG49" s="112"/>
      <c r="WWH49" s="112"/>
      <c r="WWI49" s="112"/>
      <c r="WWJ49" s="112"/>
      <c r="WWK49" s="112"/>
      <c r="WWL49" s="112"/>
      <c r="WWM49" s="112"/>
      <c r="WWN49" s="112"/>
      <c r="WWO49" s="112"/>
      <c r="WWP49" s="112"/>
      <c r="WWQ49" s="112"/>
      <c r="WWR49" s="112"/>
      <c r="WWS49" s="112"/>
      <c r="WWT49" s="112"/>
      <c r="WWU49" s="112"/>
      <c r="WWV49" s="112"/>
      <c r="WWW49" s="112"/>
      <c r="WWX49" s="112"/>
      <c r="WWY49" s="112"/>
      <c r="WWZ49" s="112"/>
      <c r="WXA49" s="112"/>
      <c r="WXB49" s="112"/>
      <c r="WXC49" s="112"/>
      <c r="WXD49" s="112"/>
      <c r="WXE49" s="112"/>
      <c r="WXF49" s="112"/>
      <c r="WXG49" s="112"/>
      <c r="WXH49" s="112"/>
      <c r="WXI49" s="112"/>
      <c r="WXJ49" s="112"/>
      <c r="WXK49" s="112"/>
      <c r="WXL49" s="112"/>
      <c r="WXM49" s="112"/>
      <c r="WXN49" s="112"/>
      <c r="WXO49" s="112"/>
      <c r="WXP49" s="112"/>
      <c r="WXQ49" s="112"/>
      <c r="WXR49" s="112"/>
      <c r="WXS49" s="112"/>
      <c r="WXT49" s="112"/>
      <c r="WXU49" s="112"/>
      <c r="WXV49" s="112"/>
      <c r="WXW49" s="112"/>
      <c r="WXX49" s="112"/>
      <c r="WXY49" s="112"/>
      <c r="WXZ49" s="112"/>
      <c r="WYA49" s="112"/>
      <c r="WYB49" s="112"/>
      <c r="WYC49" s="112"/>
      <c r="WYD49" s="112"/>
      <c r="WYE49" s="112"/>
      <c r="WYF49" s="112"/>
      <c r="WYG49" s="112"/>
      <c r="WYH49" s="112"/>
      <c r="WYI49" s="112"/>
      <c r="WYJ49" s="112"/>
      <c r="WYK49" s="112"/>
      <c r="WYL49" s="112"/>
      <c r="WYM49" s="112"/>
      <c r="WYN49" s="112"/>
      <c r="WYO49" s="112"/>
      <c r="WYP49" s="112"/>
      <c r="WYQ49" s="112"/>
      <c r="WYR49" s="112"/>
      <c r="WYS49" s="112"/>
      <c r="WYT49" s="112"/>
      <c r="WYU49" s="112"/>
      <c r="WYV49" s="112"/>
      <c r="WYW49" s="112"/>
      <c r="WYX49" s="112"/>
      <c r="WYY49" s="112"/>
      <c r="WYZ49" s="112"/>
      <c r="WZA49" s="112"/>
      <c r="WZB49" s="112"/>
      <c r="WZC49" s="112"/>
      <c r="WZD49" s="112"/>
      <c r="WZE49" s="112"/>
      <c r="WZF49" s="112"/>
      <c r="WZG49" s="112"/>
      <c r="WZH49" s="112"/>
      <c r="WZI49" s="112"/>
      <c r="WZJ49" s="112"/>
      <c r="WZK49" s="112"/>
      <c r="WZL49" s="112"/>
      <c r="WZM49" s="112"/>
      <c r="WZN49" s="112"/>
      <c r="WZO49" s="112"/>
      <c r="WZP49" s="112"/>
      <c r="WZQ49" s="112"/>
      <c r="WZR49" s="112"/>
      <c r="WZS49" s="112"/>
      <c r="WZT49" s="112"/>
      <c r="WZU49" s="112"/>
      <c r="WZV49" s="112"/>
      <c r="WZW49" s="112"/>
      <c r="WZX49" s="112"/>
      <c r="WZY49" s="112"/>
      <c r="WZZ49" s="112"/>
      <c r="XAA49" s="112"/>
      <c r="XAB49" s="112"/>
      <c r="XAC49" s="112"/>
      <c r="XAD49" s="112"/>
      <c r="XAE49" s="112"/>
      <c r="XAF49" s="112"/>
      <c r="XAG49" s="112"/>
      <c r="XAH49" s="112"/>
      <c r="XAI49" s="112"/>
      <c r="XAJ49" s="112"/>
      <c r="XAK49" s="112"/>
      <c r="XAL49" s="112"/>
      <c r="XAM49" s="112"/>
      <c r="XAN49" s="112"/>
      <c r="XAO49" s="112"/>
      <c r="XAP49" s="112"/>
      <c r="XAQ49" s="112"/>
      <c r="XAR49" s="112"/>
      <c r="XAS49" s="112"/>
      <c r="XAT49" s="112"/>
      <c r="XAU49" s="112"/>
      <c r="XAV49" s="112"/>
      <c r="XAW49" s="112"/>
      <c r="XAX49" s="112"/>
      <c r="XAY49" s="112"/>
      <c r="XAZ49" s="112"/>
      <c r="XBA49" s="112"/>
      <c r="XBB49" s="112"/>
      <c r="XBC49" s="112"/>
      <c r="XBD49" s="112"/>
      <c r="XBE49" s="112"/>
      <c r="XBF49" s="112"/>
      <c r="XBG49" s="112"/>
      <c r="XBH49" s="112"/>
      <c r="XBI49" s="112"/>
      <c r="XBJ49" s="112"/>
      <c r="XBK49" s="112"/>
      <c r="XBL49" s="112"/>
      <c r="XBM49" s="112"/>
      <c r="XBN49" s="112"/>
      <c r="XBO49" s="112"/>
      <c r="XBP49" s="112"/>
      <c r="XBQ49" s="112"/>
      <c r="XBR49" s="112"/>
      <c r="XBS49" s="112"/>
      <c r="XBT49" s="112"/>
      <c r="XBU49" s="112"/>
      <c r="XBV49" s="112"/>
      <c r="XBW49" s="112"/>
      <c r="XBX49" s="112"/>
      <c r="XBY49" s="112"/>
      <c r="XBZ49" s="112"/>
      <c r="XCA49" s="112"/>
      <c r="XCB49" s="112"/>
      <c r="XCC49" s="112"/>
      <c r="XCD49" s="112"/>
      <c r="XCE49" s="112"/>
      <c r="XCF49" s="112"/>
      <c r="XCG49" s="112"/>
      <c r="XCH49" s="112"/>
      <c r="XCI49" s="112"/>
      <c r="XCJ49" s="112"/>
      <c r="XCK49" s="112"/>
      <c r="XCL49" s="112"/>
      <c r="XCM49" s="112"/>
      <c r="XCN49" s="112"/>
      <c r="XCO49" s="112"/>
      <c r="XCP49" s="112"/>
      <c r="XCQ49" s="112"/>
      <c r="XCR49" s="112"/>
      <c r="XCS49" s="112"/>
      <c r="XCT49" s="112"/>
      <c r="XCU49" s="112"/>
      <c r="XCV49" s="112"/>
      <c r="XCW49" s="112"/>
      <c r="XCX49" s="112"/>
      <c r="XCY49" s="112"/>
      <c r="XCZ49" s="112"/>
      <c r="XDA49" s="112"/>
      <c r="XDB49" s="112"/>
      <c r="XDC49" s="112"/>
      <c r="XDD49" s="112"/>
      <c r="XDE49" s="112"/>
      <c r="XDF49" s="112"/>
      <c r="XDG49" s="112"/>
      <c r="XDH49" s="112"/>
      <c r="XDI49" s="112"/>
      <c r="XDJ49" s="112"/>
      <c r="XDK49" s="112"/>
      <c r="XDL49" s="112"/>
      <c r="XDM49" s="112"/>
      <c r="XDN49" s="112"/>
      <c r="XDO49" s="112"/>
      <c r="XDP49" s="112"/>
      <c r="XDQ49" s="112"/>
      <c r="XDR49" s="112"/>
      <c r="XDS49" s="112"/>
      <c r="XDT49" s="112"/>
      <c r="XDU49" s="112"/>
      <c r="XDV49" s="112"/>
      <c r="XDW49" s="112"/>
      <c r="XDX49" s="112"/>
      <c r="XDY49" s="112"/>
      <c r="XDZ49" s="112"/>
      <c r="XEA49" s="112"/>
      <c r="XEB49" s="112"/>
      <c r="XEC49" s="112"/>
      <c r="XED49" s="112"/>
      <c r="XEE49" s="112"/>
      <c r="XEF49" s="112"/>
      <c r="XEG49" s="112"/>
      <c r="XEH49" s="112"/>
      <c r="XEI49" s="112"/>
      <c r="XEJ49" s="112"/>
      <c r="XEK49" s="112"/>
      <c r="XEL49" s="112"/>
      <c r="XEM49" s="112"/>
      <c r="XEN49" s="112"/>
      <c r="XEO49" s="112"/>
      <c r="XEP49" s="112"/>
      <c r="XEQ49" s="112"/>
      <c r="XER49" s="112"/>
      <c r="XES49" s="112"/>
      <c r="XET49" s="112"/>
      <c r="XEU49" s="112"/>
      <c r="XEV49" s="112"/>
      <c r="XEW49" s="112"/>
      <c r="XEX49" s="112"/>
      <c r="XEY49" s="112"/>
      <c r="XEZ49" s="112"/>
      <c r="XFA49" s="112"/>
      <c r="XFB49" s="112"/>
      <c r="XFC49" s="112"/>
      <c r="XFD49" s="112"/>
    </row>
    <row r="50" spans="1:17">
      <c r="A50" s="112"/>
      <c r="Q50" s="112"/>
    </row>
    <row r="51" spans="1:17">
      <c r="A51" s="112"/>
      <c r="Q51" s="112"/>
    </row>
    <row r="52" spans="1:17">
      <c r="A52" s="112"/>
      <c r="Q52" s="112"/>
    </row>
    <row r="53" spans="1:1">
      <c r="A53" s="112"/>
    </row>
    <row r="54" spans="1:1">
      <c r="A54" s="112"/>
    </row>
    <row r="66" spans="1:15">
      <c r="A66" s="76"/>
      <c r="B66" s="85" t="s">
        <v>55</v>
      </c>
      <c r="C66" s="86"/>
      <c r="D66" s="82"/>
      <c r="E66" s="87" t="s">
        <v>69</v>
      </c>
      <c r="F66" s="83"/>
      <c r="G66" s="83"/>
      <c r="H66" s="83"/>
      <c r="I66" s="83"/>
      <c r="J66" s="83"/>
      <c r="K66" s="83"/>
      <c r="L66" s="83"/>
      <c r="M66" s="83"/>
      <c r="N66" s="83"/>
      <c r="O66" s="76"/>
    </row>
    <row r="67" spans="1:15">
      <c r="A67" s="84" t="s">
        <v>58</v>
      </c>
      <c r="B67" s="67"/>
      <c r="C67" s="83" t="s">
        <v>3</v>
      </c>
      <c r="D67" s="83" t="s">
        <v>4</v>
      </c>
      <c r="E67" s="83" t="s">
        <v>5</v>
      </c>
      <c r="F67" s="83" t="s">
        <v>6</v>
      </c>
      <c r="G67" s="83" t="s">
        <v>8</v>
      </c>
      <c r="H67" s="83" t="s">
        <v>9</v>
      </c>
      <c r="I67" s="83" t="s">
        <v>10</v>
      </c>
      <c r="J67" s="83" t="s">
        <v>11</v>
      </c>
      <c r="K67" s="83" t="s">
        <v>12</v>
      </c>
      <c r="L67" s="83" t="s">
        <v>13</v>
      </c>
      <c r="M67" s="83" t="s">
        <v>14</v>
      </c>
      <c r="N67" s="83" t="s">
        <v>15</v>
      </c>
      <c r="O67" s="75" t="s">
        <v>59</v>
      </c>
    </row>
    <row r="68" spans="1:15">
      <c r="A68" s="128" t="n">
        <v>21</v>
      </c>
      <c r="B68" s="129" t="s">
        <v>60</v>
      </c>
      <c r="C68" s="128">
        <f>C3-C36</f>
        <v>28706.25</v>
      </c>
      <c r="D68" s="128">
        <f>D3-D36</f>
        <v>4221.25</v>
      </c>
      <c r="E68" s="128">
        <f>E3-E36</f>
        <v>3919.25</v>
      </c>
      <c r="F68" s="128">
        <f>F3-F36</f>
        <v>3822.25</v>
      </c>
      <c r="G68" s="128">
        <f>G3-G36</f>
        <v>2933.25</v>
      </c>
      <c r="H68" s="128">
        <f>H3-H36</f>
        <v>-1160.75</v>
      </c>
      <c r="I68" s="128">
        <f>I3-I36</f>
        <v>-1306.75</v>
      </c>
      <c r="J68" s="128">
        <f>J3-J36</f>
        <v>-1587.75</v>
      </c>
      <c r="K68" s="128">
        <f>K3-K36</f>
        <v>-190.75</v>
      </c>
      <c r="L68" s="128">
        <f>L3-L36</f>
        <v>6755.25</v>
      </c>
      <c r="M68" s="128">
        <f>M3-M36</f>
        <v>15228.25</v>
      </c>
      <c r="N68" s="128">
        <f>N3-N36</f>
        <v>24080.25</v>
      </c>
      <c r="O68" s="128">
        <f>O3-O36</f>
        <v>85420</v>
      </c>
    </row>
    <row r="69" spans="1:15">
      <c r="A69" s="126" t="n">
        <v>21</v>
      </c>
      <c r="B69" s="127" t="s">
        <v>61</v>
      </c>
      <c r="C69" s="126">
        <f>C4-C37</f>
        <v>22848.7291666667006</v>
      </c>
      <c r="D69" s="126">
        <f>D4-D37</f>
        <v>5369.72916666670062</v>
      </c>
      <c r="E69" s="126">
        <f>E4-E37</f>
        <v>3799.72916666670062</v>
      </c>
      <c r="F69" s="126">
        <f>F4-F37</f>
        <v>2864.72916666670062</v>
      </c>
      <c r="G69" s="126">
        <f>G4-G37</f>
        <v>2239.72916666670062</v>
      </c>
      <c r="H69" s="126">
        <f>H4-H37</f>
        <v>801.729166666700621</v>
      </c>
      <c r="I69" s="126">
        <f>I4-I37</f>
        <v>592.729166666700621</v>
      </c>
      <c r="J69" s="126">
        <f>J4-J37</f>
        <v>894.729166666700621</v>
      </c>
      <c r="K69" s="126">
        <f>K4-K37</f>
        <v>2135.72916666670062</v>
      </c>
      <c r="L69" s="126">
        <f>L4-L37</f>
        <v>6773.72916666670062</v>
      </c>
      <c r="M69" s="126">
        <f>M4-M37</f>
        <v>12941.7291666667006</v>
      </c>
      <c r="N69" s="126">
        <f>N4-N37</f>
        <v>18084.7291666667006</v>
      </c>
      <c r="O69" s="126">
        <f>O4-O37</f>
        <v>79347.75</v>
      </c>
    </row>
    <row r="70" spans="1:15">
      <c r="A70" s="126" t="n">
        <v>21</v>
      </c>
      <c r="B70" s="127" t="s">
        <v>62</v>
      </c>
      <c r="C70" s="126">
        <f>C5-C38</f>
        <v>27200.1875</v>
      </c>
      <c r="D70" s="126">
        <f>D5-D38</f>
        <v>4586.1875</v>
      </c>
      <c r="E70" s="126">
        <f>E5-E38</f>
        <v>3573.1875</v>
      </c>
      <c r="F70" s="126">
        <f>F5-F38</f>
        <v>3126.1875</v>
      </c>
      <c r="G70" s="126">
        <f>G5-G38</f>
        <v>2142.1875</v>
      </c>
      <c r="H70" s="126">
        <f>H5-H38</f>
        <v>-1268.8125</v>
      </c>
      <c r="I70" s="126">
        <f>I5-I38</f>
        <v>-1288.8125</v>
      </c>
      <c r="J70" s="126">
        <f>J5-J38</f>
        <v>-1419.8125</v>
      </c>
      <c r="K70" s="126">
        <f>K5-K38</f>
        <v>-49.8125</v>
      </c>
      <c r="L70" s="126">
        <f>L5-L38</f>
        <v>6218.1875</v>
      </c>
      <c r="M70" s="126">
        <f>M5-M38</f>
        <v>14303.1875</v>
      </c>
      <c r="N70" s="126">
        <f>N5-N38</f>
        <v>21977.1875</v>
      </c>
      <c r="O70" s="126">
        <f>O5-O38</f>
        <v>79099.25</v>
      </c>
    </row>
    <row r="71" spans="1:15">
      <c r="A71" s="126" t="n">
        <v>21</v>
      </c>
      <c r="B71" s="127" t="s">
        <v>63</v>
      </c>
      <c r="C71" s="126">
        <f>C6-C39</f>
        <v>1506.0625</v>
      </c>
      <c r="D71" s="126">
        <f>D6-D39</f>
        <v>-364.9375</v>
      </c>
      <c r="E71" s="126">
        <f>E6-E39</f>
        <v>346.0625</v>
      </c>
      <c r="F71" s="126">
        <f>F6-F39</f>
        <v>696.0625</v>
      </c>
      <c r="G71" s="126">
        <f>G6-G39</f>
        <v>791.0625</v>
      </c>
      <c r="H71" s="126">
        <f>H6-H39</f>
        <v>108.0625</v>
      </c>
      <c r="I71" s="126">
        <f>I6-I39</f>
        <v>-17.9375</v>
      </c>
      <c r="J71" s="126">
        <f>J6-J39</f>
        <v>-167.9375</v>
      </c>
      <c r="K71" s="126">
        <f>K6-K39</f>
        <v>-140.9375</v>
      </c>
      <c r="L71" s="126">
        <f>L6-L39</f>
        <v>537.0625</v>
      </c>
      <c r="M71" s="126">
        <f>M6-M39</f>
        <v>925.0625</v>
      </c>
      <c r="N71" s="126">
        <f>N6-N39</f>
        <v>2103.0625</v>
      </c>
      <c r="O71" s="126">
        <f>O6-O39</f>
        <v>6320.75</v>
      </c>
    </row>
    <row r="72" spans="1:15">
      <c r="A72" s="126" t="n">
        <v>21</v>
      </c>
      <c r="B72" s="127" t="s">
        <v>64</v>
      </c>
      <c r="C72" s="126">
        <f>C7-C40</f>
        <v>-26.2708333333298469</v>
      </c>
      <c r="D72" s="126">
        <f>D7-D40</f>
        <v>-378.270833333329847</v>
      </c>
      <c r="E72" s="126">
        <f>E7-E40</f>
        <v>-21.2708333333298469</v>
      </c>
      <c r="F72" s="126">
        <f>F7-F40</f>
        <v>-95.2708333333298469</v>
      </c>
      <c r="G72" s="126">
        <f>G7-G40</f>
        <v>56.7291666666701531</v>
      </c>
      <c r="H72" s="126">
        <f>H7-H40</f>
        <v>-57.2708333333298469</v>
      </c>
      <c r="I72" s="126">
        <f>I7-I40</f>
        <v>-94.2708333333298469</v>
      </c>
      <c r="J72" s="126">
        <f>J7-J40</f>
        <v>-127.270833333329847</v>
      </c>
      <c r="K72" s="126">
        <f>K7-K40</f>
        <v>-77.2708333333298469</v>
      </c>
      <c r="L72" s="126">
        <f>L7-L40</f>
        <v>-7.27083333332984694</v>
      </c>
      <c r="M72" s="126">
        <f>M7-M40</f>
        <v>-55.2708333333298469</v>
      </c>
      <c r="N72" s="126">
        <f>N7-N40</f>
        <v>117.729166666670153</v>
      </c>
      <c r="O72" s="126">
        <f>O7-O40</f>
        <v>-765.25</v>
      </c>
    </row>
    <row r="73" spans="1:15">
      <c r="A73" s="84" t="s">
        <v>58</v>
      </c>
      <c r="B73" s="75"/>
      <c r="C73" s="75"/>
      <c r="D73" s="75"/>
      <c r="E73" s="75"/>
      <c r="F73" s="75"/>
      <c r="G73" s="75"/>
      <c r="H73" s="75"/>
      <c r="I73" s="75"/>
      <c r="J73" s="75"/>
      <c r="K73" s="75"/>
      <c r="L73" s="75"/>
      <c r="M73" s="75"/>
      <c r="N73" s="75"/>
      <c r="O73" s="75"/>
    </row>
    <row r="74" spans="1:15">
      <c r="A74" s="130" t="n">
        <v>20</v>
      </c>
      <c r="B74" s="129" t="s">
        <v>60</v>
      </c>
      <c r="C74" s="128">
        <f>C9-C36</f>
        <v>7114.25</v>
      </c>
      <c r="D74" s="128">
        <f>D9-D36</f>
        <v>2164.25</v>
      </c>
      <c r="E74" s="128">
        <f>E9-E36</f>
        <v>9530.25</v>
      </c>
      <c r="F74" s="128">
        <f>F9-F36</f>
        <v>5964.25</v>
      </c>
      <c r="G74" s="128">
        <f>G9-G36</f>
        <v>-2030.75</v>
      </c>
      <c r="H74" s="128">
        <f>H9-H36</f>
        <v>-5706.75</v>
      </c>
      <c r="I74" s="128">
        <f>I9-I36</f>
        <v>-4070.75</v>
      </c>
      <c r="J74" s="128">
        <f>J9-J36</f>
        <v>876.25</v>
      </c>
      <c r="K74" s="128">
        <f>K9-K36</f>
        <v>-3622.75</v>
      </c>
      <c r="L74" s="128">
        <f>L9-L36</f>
        <v>1915.25</v>
      </c>
      <c r="M74" s="128">
        <f>M9-M36</f>
        <v>8123.25</v>
      </c>
      <c r="N74" s="128">
        <f>N9-N36</f>
        <v>30926.25</v>
      </c>
      <c r="O74" s="128">
        <f>O9-O36</f>
        <v>51183</v>
      </c>
    </row>
    <row r="75" spans="1:15">
      <c r="A75" s="132" t="n">
        <v>20</v>
      </c>
      <c r="B75" s="127" t="s">
        <v>61</v>
      </c>
      <c r="C75" s="126">
        <f>C10-C37</f>
        <v>6004.72916666670062</v>
      </c>
      <c r="D75" s="126">
        <f>D10-D37</f>
        <v>3155.72916666670062</v>
      </c>
      <c r="E75" s="126">
        <f>E10-E37</f>
        <v>7691.72916666670062</v>
      </c>
      <c r="F75" s="126">
        <f>F10-F37</f>
        <v>5863.72916666670062</v>
      </c>
      <c r="G75" s="126">
        <f>G10-G37</f>
        <v>55.7291666667006211</v>
      </c>
      <c r="H75" s="126">
        <f>H10-H37</f>
        <v>-2143.27083333329938</v>
      </c>
      <c r="I75" s="126">
        <f>I10-I37</f>
        <v>-1385.27083333329938</v>
      </c>
      <c r="J75" s="126">
        <f>J10-J37</f>
        <v>2663.72916666670062</v>
      </c>
      <c r="K75" s="126">
        <f>K10-K37</f>
        <v>-533.270833333299379</v>
      </c>
      <c r="L75" s="126">
        <f>L10-L37</f>
        <v>3175.72916666670062</v>
      </c>
      <c r="M75" s="126">
        <f>M10-M37</f>
        <v>8316.72916666670062</v>
      </c>
      <c r="N75" s="126">
        <f>N10-N37</f>
        <v>24793.7291666667006</v>
      </c>
      <c r="O75" s="126">
        <f>O10-O37</f>
        <v>57659.75</v>
      </c>
    </row>
    <row r="76" spans="1:18">
      <c r="A76" s="132" t="n">
        <v>20</v>
      </c>
      <c r="B76" s="127" t="s">
        <v>62</v>
      </c>
      <c r="C76" s="126">
        <f>C11-C38</f>
        <v>6528.1875</v>
      </c>
      <c r="D76" s="126">
        <f>D11-D38</f>
        <v>2391.1875</v>
      </c>
      <c r="E76" s="126">
        <f>E11-E38</f>
        <v>8978.1875</v>
      </c>
      <c r="F76" s="126">
        <f>F11-F38</f>
        <v>5997.1875</v>
      </c>
      <c r="G76" s="126">
        <f>G11-G38</f>
        <v>-1860.8125</v>
      </c>
      <c r="H76" s="126">
        <f>H11-H38</f>
        <v>-5064.8125</v>
      </c>
      <c r="I76" s="126">
        <f>I11-I38</f>
        <v>-3776.8125</v>
      </c>
      <c r="J76" s="126">
        <f>J11-J38</f>
        <v>1158.1875</v>
      </c>
      <c r="K76" s="126">
        <f>K11-K38</f>
        <v>-2888.8125</v>
      </c>
      <c r="L76" s="126">
        <f>L11-L38</f>
        <v>2075.1875</v>
      </c>
      <c r="M76" s="126">
        <f>M11-M38</f>
        <v>8287.1875</v>
      </c>
      <c r="N76" s="126">
        <f>N11-N38</f>
        <v>29706.1875</v>
      </c>
      <c r="O76" s="126">
        <f>O11-O38</f>
        <v>51530.25</v>
      </c>
      <c r="Q76" s="46" t="n">
        <v>1019809</v>
      </c>
      <c r="R76" s="75" t="n">
        <v>85420</v>
      </c>
    </row>
    <row r="77" spans="1:18">
      <c r="A77" s="132" t="n">
        <v>20</v>
      </c>
      <c r="B77" s="127" t="s">
        <v>63</v>
      </c>
      <c r="C77" s="126">
        <f>C12-C39</f>
        <v>586.0625</v>
      </c>
      <c r="D77" s="126">
        <f>D12-D39</f>
        <v>-226.9375</v>
      </c>
      <c r="E77" s="126">
        <f>E12-E39</f>
        <v>552.0625</v>
      </c>
      <c r="F77" s="126">
        <f>F12-F39</f>
        <v>-32.9375</v>
      </c>
      <c r="G77" s="126">
        <f>G12-G39</f>
        <v>-169.9375</v>
      </c>
      <c r="H77" s="126">
        <f>H12-H39</f>
        <v>-641.9375</v>
      </c>
      <c r="I77" s="126">
        <f>I12-I39</f>
        <v>-293.9375</v>
      </c>
      <c r="J77" s="126">
        <f>J12-J39</f>
        <v>-281.9375</v>
      </c>
      <c r="K77" s="126">
        <f>K12-K39</f>
        <v>-733.9375</v>
      </c>
      <c r="L77" s="126">
        <f>L12-L39</f>
        <v>-159.9375</v>
      </c>
      <c r="M77" s="126">
        <f>M12-M39</f>
        <v>-163.9375</v>
      </c>
      <c r="N77" s="126">
        <f>N12-N39</f>
        <v>1220.0625</v>
      </c>
      <c r="O77" s="126">
        <f>O12-O39</f>
        <v>-347.25</v>
      </c>
      <c r="Q77" s="48" t="n">
        <v>985572</v>
      </c>
      <c r="R77" s="75" t="n">
        <v>51183</v>
      </c>
    </row>
    <row r="78" spans="1:18">
      <c r="A78" s="84" t="s">
        <v>58</v>
      </c>
      <c r="B78" s="75"/>
      <c r="C78" s="75"/>
      <c r="D78" s="75"/>
      <c r="E78" s="75"/>
      <c r="F78" s="75"/>
      <c r="G78" s="75"/>
      <c r="H78" s="75"/>
      <c r="I78" s="75"/>
      <c r="J78" s="75"/>
      <c r="K78" s="75"/>
      <c r="L78" s="75"/>
      <c r="M78" s="75"/>
      <c r="N78" s="75"/>
      <c r="O78" s="75"/>
      <c r="Q78" s="46" t="n">
        <v>939520</v>
      </c>
      <c r="R78" s="75" t="n">
        <v>5131</v>
      </c>
    </row>
    <row r="79" spans="1:18">
      <c r="A79" s="129" t="n">
        <v>19</v>
      </c>
      <c r="B79" s="129" t="s">
        <v>60</v>
      </c>
      <c r="C79" s="129">
        <f>C14-C36</f>
        <v>7239.25</v>
      </c>
      <c r="D79" s="129">
        <f>D14-D36</f>
        <v>3143.25</v>
      </c>
      <c r="E79" s="129">
        <f>E14-E36</f>
        <v>8873.25</v>
      </c>
      <c r="F79" s="129">
        <f>F14-F36</f>
        <v>-455.75</v>
      </c>
      <c r="G79" s="129">
        <f>G14-G36</f>
        <v>-2196.75</v>
      </c>
      <c r="H79" s="129">
        <f>H14-H36</f>
        <v>-4382.75</v>
      </c>
      <c r="I79" s="129">
        <f>I14-I36</f>
        <v>-939.75</v>
      </c>
      <c r="J79" s="129">
        <f>J14-J36</f>
        <v>-4421.75</v>
      </c>
      <c r="K79" s="129">
        <f>K14-K36</f>
        <v>-6843.75</v>
      </c>
      <c r="L79" s="129">
        <f>L14-L36</f>
        <v>-859.75</v>
      </c>
      <c r="M79" s="129">
        <f>M14-M36</f>
        <v>512.25</v>
      </c>
      <c r="N79" s="129">
        <f>N14-N36</f>
        <v>5463.25</v>
      </c>
      <c r="O79" s="129">
        <f>O14-O36</f>
        <v>5131</v>
      </c>
      <c r="Q79" s="48" t="n">
        <v>954874</v>
      </c>
      <c r="R79" s="75" t="n">
        <v>20485</v>
      </c>
    </row>
    <row r="80" spans="1:18">
      <c r="A80" s="127" t="n">
        <v>19</v>
      </c>
      <c r="B80" s="133" t="s">
        <v>61</v>
      </c>
      <c r="C80" s="127">
        <f>C15-C37</f>
        <v>5367.72916666670062</v>
      </c>
      <c r="D80" s="127">
        <f>D15-D37</f>
        <v>3062.72916666670062</v>
      </c>
      <c r="E80" s="127">
        <f>E15-E37</f>
        <v>6522.72916666670062</v>
      </c>
      <c r="F80" s="127">
        <f>F15-F37</f>
        <v>562.729166666700621</v>
      </c>
      <c r="G80" s="127">
        <f>G15-G37</f>
        <v>-842.270833333299379</v>
      </c>
      <c r="H80" s="127">
        <f>H15-H37</f>
        <v>-2132.27083333329938</v>
      </c>
      <c r="I80" s="127">
        <f>I15-I37</f>
        <v>145.729166666700621</v>
      </c>
      <c r="J80" s="127">
        <f>J15-J37</f>
        <v>-2074.27083333329938</v>
      </c>
      <c r="K80" s="127">
        <f>K15-K37</f>
        <v>-3423.27083333329938</v>
      </c>
      <c r="L80" s="127">
        <f>L15-L37</f>
        <v>497.729166666700621</v>
      </c>
      <c r="M80" s="127">
        <f>M15-M37</f>
        <v>1908.72916666670062</v>
      </c>
      <c r="N80" s="127">
        <f>N15-N37</f>
        <v>5058.72916666670062</v>
      </c>
      <c r="O80" s="127">
        <f>O15-O37</f>
        <v>14654.75</v>
      </c>
      <c r="Q80" s="46" t="n">
        <v>932263</v>
      </c>
      <c r="R80" s="75" t="n">
        <v>-2126</v>
      </c>
    </row>
    <row r="81" spans="1:18">
      <c r="A81" s="127" t="n">
        <v>19</v>
      </c>
      <c r="B81" s="127" t="s">
        <v>62</v>
      </c>
      <c r="C81" s="127">
        <f>C16-C38</f>
        <v>6556.1875</v>
      </c>
      <c r="D81" s="127">
        <f>D16-D38</f>
        <v>3302.1875</v>
      </c>
      <c r="E81" s="127">
        <f>E16-E38</f>
        <v>8174.1875</v>
      </c>
      <c r="F81" s="127">
        <f>F16-F38</f>
        <v>-62.8125</v>
      </c>
      <c r="G81" s="127">
        <f>G16-G38</f>
        <v>-1767.8125</v>
      </c>
      <c r="H81" s="127">
        <f>H16-H38</f>
        <v>-4014.8125</v>
      </c>
      <c r="I81" s="127">
        <f>I16-I38</f>
        <v>-713.8125</v>
      </c>
      <c r="J81" s="127">
        <f>J16-J38</f>
        <v>-3867.8125</v>
      </c>
      <c r="K81" s="127">
        <f>K16-K38</f>
        <v>-5960.8125</v>
      </c>
      <c r="L81" s="127">
        <f>L16-L38</f>
        <v>-474.8125</v>
      </c>
      <c r="M81" s="127">
        <f>M16-M38</f>
        <v>856.1875</v>
      </c>
      <c r="N81" s="127">
        <f>N16-N38</f>
        <v>5477.1875</v>
      </c>
      <c r="O81" s="127">
        <f>O16-O38</f>
        <v>7503.25</v>
      </c>
      <c r="Q81" s="48" t="n">
        <v>910899</v>
      </c>
      <c r="R81" s="75" t="n">
        <v>-23490</v>
      </c>
    </row>
    <row r="82" spans="1:18">
      <c r="A82" s="127" t="n">
        <v>19</v>
      </c>
      <c r="B82" s="133" t="s">
        <v>63</v>
      </c>
      <c r="C82" s="127">
        <f>C17-C39</f>
        <v>683.0625</v>
      </c>
      <c r="D82" s="127">
        <f>D17-D39</f>
        <v>-158.9375</v>
      </c>
      <c r="E82" s="127">
        <f>E17-E39</f>
        <v>699.0625</v>
      </c>
      <c r="F82" s="127">
        <f>F17-F39</f>
        <v>-392.9375</v>
      </c>
      <c r="G82" s="127">
        <f>G17-G39</f>
        <v>-428.9375</v>
      </c>
      <c r="H82" s="127">
        <f>H17-H39</f>
        <v>-367.9375</v>
      </c>
      <c r="I82" s="127">
        <f>I17-I39</f>
        <v>-225.9375</v>
      </c>
      <c r="J82" s="127">
        <f>J17-J39</f>
        <v>-553.9375</v>
      </c>
      <c r="K82" s="127">
        <f>K17-K39</f>
        <v>-882.9375</v>
      </c>
      <c r="L82" s="127">
        <f>L17-L39</f>
        <v>-384.9375</v>
      </c>
      <c r="M82" s="127">
        <f>M17-M39</f>
        <v>-343.9375</v>
      </c>
      <c r="N82" s="127">
        <f>N17-N39</f>
        <v>-13.9375</v>
      </c>
      <c r="O82" s="127">
        <f>O17-O39</f>
        <v>-2372.25</v>
      </c>
      <c r="Q82"/>
      <c r="R82" s="75" t="n">
        <v>934389</v>
      </c>
    </row>
    <row r="83" spans="1:15">
      <c r="A83" s="84" t="s">
        <v>58</v>
      </c>
      <c r="B83" s="75"/>
      <c r="C83" s="75"/>
      <c r="D83" s="75"/>
      <c r="E83" s="75"/>
      <c r="F83" s="75"/>
      <c r="G83" s="75"/>
      <c r="H83" s="75"/>
      <c r="I83" s="75"/>
      <c r="J83" s="75"/>
      <c r="K83" s="75"/>
      <c r="L83" s="75"/>
      <c r="M83" s="75"/>
      <c r="N83" s="75"/>
      <c r="O83" s="75"/>
    </row>
    <row r="84" spans="1:15">
      <c r="A84" s="129" t="n">
        <v>18</v>
      </c>
      <c r="B84" s="129" t="s">
        <v>65</v>
      </c>
      <c r="C84" s="129">
        <f>C19-C36</f>
        <v>7107.25</v>
      </c>
      <c r="D84" s="129">
        <f>D19-D36</f>
        <v>7933.25</v>
      </c>
      <c r="E84" s="129">
        <f>E19-E36</f>
        <v>29238.25</v>
      </c>
      <c r="F84" s="129">
        <f>F19-F36</f>
        <v>1673.25</v>
      </c>
      <c r="G84" s="129">
        <f>G19-G36</f>
        <v>-3217.75</v>
      </c>
      <c r="H84" s="129">
        <f>H19-H36</f>
        <v>-8537.75</v>
      </c>
      <c r="I84" s="129">
        <f>I19-I36</f>
        <v>-2260.75</v>
      </c>
      <c r="J84" s="129">
        <f>J19-J36</f>
        <v>504.25</v>
      </c>
      <c r="K84" s="129">
        <f>K19-K36</f>
        <v>-8157.75</v>
      </c>
      <c r="L84" s="129">
        <f>L19-L36</f>
        <v>-3826.75</v>
      </c>
      <c r="M84" s="129">
        <f>M19-M36</f>
        <v>-3103.75</v>
      </c>
      <c r="N84" s="129">
        <f>N19-N36</f>
        <v>3133.25</v>
      </c>
      <c r="O84" s="129">
        <f>O19-O36</f>
        <v>20485</v>
      </c>
    </row>
    <row r="85" spans="1:15">
      <c r="A85" s="127" t="n">
        <v>18</v>
      </c>
      <c r="B85" s="127" t="s">
        <v>61</v>
      </c>
      <c r="C85" s="127">
        <f>C20-C37</f>
        <v>4390.72916666670062</v>
      </c>
      <c r="D85" s="127">
        <f>D20-D37</f>
        <v>5748.72916666670062</v>
      </c>
      <c r="E85" s="127">
        <f>E20-E37</f>
        <v>19314.7291666667006</v>
      </c>
      <c r="F85" s="127">
        <f>F20-F37</f>
        <v>1091.72916666670062</v>
      </c>
      <c r="G85" s="127">
        <f>G20-G37</f>
        <v>-2131.27083333329938</v>
      </c>
      <c r="H85" s="127">
        <f>H20-H37</f>
        <v>-5538.27083333329938</v>
      </c>
      <c r="I85" s="127">
        <f>I20-I37</f>
        <v>-1497.27083333329938</v>
      </c>
      <c r="J85" s="127">
        <f>J20-J37</f>
        <v>467.729166666700621</v>
      </c>
      <c r="K85" s="127">
        <f>K20-K37</f>
        <v>-4771.27083333329938</v>
      </c>
      <c r="L85" s="127">
        <f>L20-L37</f>
        <v>-2395.27083333329938</v>
      </c>
      <c r="M85" s="127">
        <f>M20-M37</f>
        <v>-1478.27083333329938</v>
      </c>
      <c r="N85" s="127">
        <f>N20-N37</f>
        <v>2853.72916666670062</v>
      </c>
      <c r="O85" s="127">
        <f>O20-O37</f>
        <v>16055.75</v>
      </c>
    </row>
    <row r="86" spans="1:15">
      <c r="A86" s="127" t="n">
        <v>18</v>
      </c>
      <c r="B86" s="127" t="s">
        <v>62</v>
      </c>
      <c r="C86" s="127">
        <f>C21-C38</f>
        <v>6221.1875</v>
      </c>
      <c r="D86" s="127">
        <f>D21-D38</f>
        <v>7747.1875</v>
      </c>
      <c r="E86" s="127">
        <f>E21-E38</f>
        <v>26764.1875</v>
      </c>
      <c r="F86" s="127">
        <f>F21-F38</f>
        <v>1473.1875</v>
      </c>
      <c r="G86" s="127">
        <f>G21-G38</f>
        <v>-3113.8125</v>
      </c>
      <c r="H86" s="127">
        <f>H21-H38</f>
        <v>-7983.8125</v>
      </c>
      <c r="I86" s="127">
        <f>I21-I38</f>
        <v>-2277.8125</v>
      </c>
      <c r="J86" s="127">
        <f>J21-J38</f>
        <v>382.1875</v>
      </c>
      <c r="K86" s="127">
        <f>K21-K38</f>
        <v>-7263.8125</v>
      </c>
      <c r="L86" s="127">
        <f>L21-L38</f>
        <v>-3590.8125</v>
      </c>
      <c r="M86" s="127">
        <f>M21-M38</f>
        <v>-2682.8125</v>
      </c>
      <c r="N86" s="127">
        <f>N21-N38</f>
        <v>3167.1875</v>
      </c>
      <c r="O86" s="127">
        <f>O21-O38</f>
        <v>18842.25</v>
      </c>
    </row>
    <row r="87" spans="1:15">
      <c r="A87" s="127" t="n">
        <v>18</v>
      </c>
      <c r="B87" s="127" t="s">
        <v>63</v>
      </c>
      <c r="C87" s="127">
        <f>C22-C39</f>
        <v>886.0625</v>
      </c>
      <c r="D87" s="127">
        <f>D22-D39</f>
        <v>186.0625</v>
      </c>
      <c r="E87" s="127">
        <f>E22-E39</f>
        <v>2474.0625</v>
      </c>
      <c r="F87" s="127">
        <f>F22-F39</f>
        <v>200.0625</v>
      </c>
      <c r="G87" s="127">
        <f>G22-G39</f>
        <v>-103.9375</v>
      </c>
      <c r="H87" s="127">
        <f>H22-H39</f>
        <v>-553.9375</v>
      </c>
      <c r="I87" s="127">
        <f>I22-I39</f>
        <v>17.0625</v>
      </c>
      <c r="J87" s="127">
        <f>J22-J39</f>
        <v>122.0625</v>
      </c>
      <c r="K87" s="127">
        <f>K22-K39</f>
        <v>-893.9375</v>
      </c>
      <c r="L87" s="127">
        <f>L22-L39</f>
        <v>-235.9375</v>
      </c>
      <c r="M87" s="127">
        <f>M22-M39</f>
        <v>-420.9375</v>
      </c>
      <c r="N87" s="127">
        <f>N22-N39</f>
        <v>-33.9375</v>
      </c>
      <c r="O87" s="127">
        <f>O22-O39</f>
        <v>1642.75</v>
      </c>
    </row>
    <row r="88" spans="1:15">
      <c r="A88" s="84" t="s">
        <v>58</v>
      </c>
      <c r="B88" s="75"/>
      <c r="C88" s="75"/>
      <c r="D88" s="75"/>
      <c r="E88" s="75"/>
      <c r="F88" s="75"/>
      <c r="G88" s="75"/>
      <c r="H88" s="75"/>
      <c r="I88" s="75"/>
      <c r="J88" s="75"/>
      <c r="K88" s="75"/>
      <c r="L88" s="75"/>
      <c r="M88" s="75"/>
      <c r="N88" s="75"/>
      <c r="O88" s="75"/>
    </row>
    <row r="89" spans="1:15">
      <c r="A89" s="129" t="n">
        <v>17</v>
      </c>
      <c r="B89" s="129" t="s">
        <v>65</v>
      </c>
      <c r="C89" s="129">
        <f>C24-C36</f>
        <v>18167.25</v>
      </c>
      <c r="D89" s="129">
        <f>D24-D36</f>
        <v>12783.25</v>
      </c>
      <c r="E89" s="129">
        <f>E24-E36</f>
        <v>5068.25</v>
      </c>
      <c r="F89" s="129">
        <f>F24-F36</f>
        <v>-4661.75</v>
      </c>
      <c r="G89" s="129">
        <f>G24-G36</f>
        <v>-2182.75</v>
      </c>
      <c r="H89" s="129">
        <f>H24-H36</f>
        <v>-8221.75</v>
      </c>
      <c r="I89" s="129">
        <f>I24-I36</f>
        <v>-6454.75</v>
      </c>
      <c r="J89" s="129">
        <f>J24-J36</f>
        <v>-6377.75</v>
      </c>
      <c r="K89" s="129">
        <f>K24-K36</f>
        <v>-8474.75</v>
      </c>
      <c r="L89" s="129">
        <f>L24-L36</f>
        <v>-2636.75</v>
      </c>
      <c r="M89" s="129">
        <f>M24-M36</f>
        <v>-2878.75</v>
      </c>
      <c r="N89" s="129">
        <f>N24-N36</f>
        <v>3744.25</v>
      </c>
      <c r="O89" s="129">
        <f>O24-O36</f>
        <v>-2126</v>
      </c>
    </row>
    <row r="90" spans="1:15">
      <c r="A90" s="127" t="n">
        <v>17</v>
      </c>
      <c r="B90" s="127" t="s">
        <v>61</v>
      </c>
      <c r="C90" s="127">
        <f>C25-C37</f>
        <v>12209.7291666667006</v>
      </c>
      <c r="D90" s="127">
        <f>D25-D37</f>
        <v>9834.72916666670062</v>
      </c>
      <c r="E90" s="127">
        <f>E25-E37</f>
        <v>3109.72916666670062</v>
      </c>
      <c r="F90" s="127">
        <f>F25-F37</f>
        <v>-3492.27083333329938</v>
      </c>
      <c r="G90" s="127">
        <f>G25-G37</f>
        <v>-2236.27083333329938</v>
      </c>
      <c r="H90" s="127">
        <f>H25-H37</f>
        <v>-5756.27083333329938</v>
      </c>
      <c r="I90" s="127">
        <f>I25-I37</f>
        <v>-4972.27083333329938</v>
      </c>
      <c r="J90" s="127">
        <f>J25-J37</f>
        <v>-4742.27083333329938</v>
      </c>
      <c r="K90" s="127">
        <f>K25-K37</f>
        <v>-5693.27083333329938</v>
      </c>
      <c r="L90" s="127">
        <f>L25-L37</f>
        <v>-1851.27083333329938</v>
      </c>
      <c r="M90" s="127">
        <f>M25-M37</f>
        <v>-1899.27083333329938</v>
      </c>
      <c r="N90" s="127">
        <f>N25-N37</f>
        <v>2457.72916666670062</v>
      </c>
      <c r="O90" s="127">
        <f>O25-O37</f>
        <v>-3031.25</v>
      </c>
    </row>
    <row r="91" spans="1:15">
      <c r="A91" s="127" t="n">
        <v>17</v>
      </c>
      <c r="B91" s="127" t="s">
        <v>62</v>
      </c>
      <c r="C91" s="127">
        <f>C26-C38</f>
        <v>16896.1875</v>
      </c>
      <c r="D91" s="127">
        <f>D26-D38</f>
        <v>12700.1875</v>
      </c>
      <c r="E91" s="127">
        <f>E26-E38</f>
        <v>4777.1875</v>
      </c>
      <c r="F91" s="127">
        <f>F26-F38</f>
        <v>-4322.8125</v>
      </c>
      <c r="G91" s="127">
        <f>G26-G38</f>
        <v>-2343.8125</v>
      </c>
      <c r="H91" s="127">
        <f>H26-H38</f>
        <v>-7766.8125</v>
      </c>
      <c r="I91" s="127">
        <f>I26-I38</f>
        <v>-6043.8125</v>
      </c>
      <c r="J91" s="127">
        <f>J26-J38</f>
        <v>-6053.8125</v>
      </c>
      <c r="K91" s="127">
        <f>K26-K38</f>
        <v>-7538.8125</v>
      </c>
      <c r="L91" s="127">
        <f>L26-L38</f>
        <v>-2449.8125</v>
      </c>
      <c r="M91" s="127">
        <f>M26-M38</f>
        <v>-2537.8125</v>
      </c>
      <c r="N91" s="127">
        <f>N26-N38</f>
        <v>3592.1875</v>
      </c>
      <c r="O91" s="127">
        <f>O26-O38</f>
        <v>-1091.75</v>
      </c>
    </row>
    <row r="92" spans="1:15">
      <c r="A92" s="127" t="n">
        <v>17</v>
      </c>
      <c r="B92" s="127" t="s">
        <v>63</v>
      </c>
      <c r="C92" s="127">
        <f>C27-C39</f>
        <v>1271.0625</v>
      </c>
      <c r="D92" s="127">
        <f>D27-D39</f>
        <v>83.0625</v>
      </c>
      <c r="E92" s="127">
        <f>E27-E39</f>
        <v>291.0625</v>
      </c>
      <c r="F92" s="127">
        <f>F27-F39</f>
        <v>-338.9375</v>
      </c>
      <c r="G92" s="127">
        <f>G27-G39</f>
        <v>161.0625</v>
      </c>
      <c r="H92" s="127">
        <f>H27-H39</f>
        <v>-454.9375</v>
      </c>
      <c r="I92" s="127">
        <f>I27-I39</f>
        <v>-410.9375</v>
      </c>
      <c r="J92" s="127">
        <f>J27-J39</f>
        <v>-323.9375</v>
      </c>
      <c r="K92" s="127">
        <f>K27-K39</f>
        <v>-935.9375</v>
      </c>
      <c r="L92" s="127">
        <f>L27-L39</f>
        <v>-186.9375</v>
      </c>
      <c r="M92" s="127">
        <f>M27-M39</f>
        <v>-340.9375</v>
      </c>
      <c r="N92" s="127">
        <f>N27-N39</f>
        <v>152.0625</v>
      </c>
      <c r="O92" s="127">
        <f>O27-O39</f>
        <v>-1034.25</v>
      </c>
    </row>
    <row r="93" spans="1:15">
      <c r="A93" s="84" t="s">
        <v>58</v>
      </c>
      <c r="B93" s="75"/>
      <c r="C93" s="75"/>
      <c r="D93" s="75"/>
      <c r="E93" s="75"/>
      <c r="F93" s="75"/>
      <c r="G93" s="75"/>
      <c r="H93" s="75"/>
      <c r="I93" s="75"/>
      <c r="J93" s="75"/>
      <c r="K93" s="75"/>
      <c r="L93" s="75"/>
      <c r="M93" s="75"/>
      <c r="N93" s="75"/>
      <c r="O93" s="75"/>
    </row>
    <row r="94" spans="1:15">
      <c r="A94" s="131" t="n">
        <v>16</v>
      </c>
      <c r="B94" s="129" t="s">
        <v>65</v>
      </c>
      <c r="C94" s="129">
        <f>C29-C36</f>
        <v>3876.25</v>
      </c>
      <c r="D94" s="129">
        <f>D29-D36</f>
        <v>-1246.75</v>
      </c>
      <c r="E94" s="129">
        <f>E29-E36</f>
        <v>5802.25</v>
      </c>
      <c r="F94" s="129">
        <f>F29-F36</f>
        <v>-2550.75</v>
      </c>
      <c r="G94" s="129">
        <f>G29-G36</f>
        <v>-3340.75</v>
      </c>
      <c r="H94" s="129">
        <f>H29-H36</f>
        <v>-8679.75</v>
      </c>
      <c r="I94" s="129">
        <f>I29-I36</f>
        <v>-5743.75</v>
      </c>
      <c r="J94" s="129">
        <f>J29-J36</f>
        <v>-6570.75</v>
      </c>
      <c r="K94" s="129">
        <f>K29-K36</f>
        <v>-8828.75</v>
      </c>
      <c r="L94" s="129">
        <f>L29-L36</f>
        <v>-1864.75</v>
      </c>
      <c r="M94" s="129">
        <f>M29-M36</f>
        <v>-815.75</v>
      </c>
      <c r="N94" s="129">
        <f>N29-N36</f>
        <v>6473.25</v>
      </c>
      <c r="O94" s="129">
        <f>O29-O36</f>
        <v>-23490</v>
      </c>
    </row>
    <row r="95" spans="1:15">
      <c r="A95" s="132" t="n">
        <v>16</v>
      </c>
      <c r="B95" s="127" t="s">
        <v>61</v>
      </c>
      <c r="C95" s="127">
        <f>C30-C37</f>
        <v>1088.72916666670062</v>
      </c>
      <c r="D95" s="127">
        <f>D30-D37</f>
        <v>-1986.27083333329938</v>
      </c>
      <c r="E95" s="127">
        <f>E30-E37</f>
        <v>1810.72916666670062</v>
      </c>
      <c r="F95" s="127">
        <f>F30-F37</f>
        <v>-2878.27083333329938</v>
      </c>
      <c r="G95" s="127">
        <f>G30-G37</f>
        <v>-3105.27083333329938</v>
      </c>
      <c r="H95" s="127">
        <f>H30-H37</f>
        <v>-6839.27083333329938</v>
      </c>
      <c r="I95" s="127">
        <f>I30-I37</f>
        <v>-4983.27083333329938</v>
      </c>
      <c r="J95" s="127">
        <f>J30-J37</f>
        <v>-5312.27083333329938</v>
      </c>
      <c r="K95" s="127">
        <f>K30-K37</f>
        <v>-6355.27083333329938</v>
      </c>
      <c r="L95" s="127">
        <f>L30-L37</f>
        <v>-2044.27083333329938</v>
      </c>
      <c r="M95" s="127">
        <f>M30-M37</f>
        <v>-779.270833333299379</v>
      </c>
      <c r="N95" s="127">
        <f>N30-N37</f>
        <v>3704.72916666670062</v>
      </c>
      <c r="O95" s="127">
        <f>O30-O37</f>
        <v>-27679.25</v>
      </c>
    </row>
    <row r="96" spans="1:15">
      <c r="A96" s="132" t="n">
        <v>16</v>
      </c>
      <c r="B96" s="127" t="s">
        <v>62</v>
      </c>
      <c r="C96" s="127">
        <f>C31-C38</f>
        <v>3039.1875</v>
      </c>
      <c r="D96" s="127">
        <f>D31-D38</f>
        <v>-1514.8125</v>
      </c>
      <c r="E96" s="127">
        <f>E31-E38</f>
        <v>4566.1875</v>
      </c>
      <c r="F96" s="127">
        <f>F31-F38</f>
        <v>-2607.8125</v>
      </c>
      <c r="G96" s="127">
        <f>G31-G38</f>
        <v>-3383.8125</v>
      </c>
      <c r="H96" s="127">
        <f>H31-H38</f>
        <v>-8298.8125</v>
      </c>
      <c r="I96" s="127">
        <f>I31-I38</f>
        <v>-5754.8125</v>
      </c>
      <c r="J96" s="127">
        <f>J31-J38</f>
        <v>-6374.8125</v>
      </c>
      <c r="K96" s="127">
        <f>K31-K38</f>
        <v>-8198.8125</v>
      </c>
      <c r="L96" s="127">
        <f>L31-L38</f>
        <v>-1989.8125</v>
      </c>
      <c r="M96" s="127">
        <f>M31-M38</f>
        <v>-715.8125</v>
      </c>
      <c r="N96" s="127">
        <f>N31-N38</f>
        <v>5980.1875</v>
      </c>
      <c r="O96" s="127">
        <f>O31-O38</f>
        <v>-25253.75</v>
      </c>
    </row>
    <row r="97" spans="1:15">
      <c r="A97" s="132" t="n">
        <v>16</v>
      </c>
      <c r="B97" s="127" t="s">
        <v>63</v>
      </c>
      <c r="C97" s="127">
        <f>C32-C39</f>
        <v>837.0625</v>
      </c>
      <c r="D97" s="127">
        <f>D32-D39</f>
        <v>268.0625</v>
      </c>
      <c r="E97" s="127">
        <f>E32-E39</f>
        <v>1236.0625</v>
      </c>
      <c r="F97" s="127">
        <f>F32-F39</f>
        <v>57.0625</v>
      </c>
      <c r="G97" s="127">
        <f>G32-G39</f>
        <v>43.0625</v>
      </c>
      <c r="H97" s="127">
        <f>H32-H39</f>
        <v>-380.9375</v>
      </c>
      <c r="I97" s="127">
        <f>I32-I39</f>
        <v>11.0625</v>
      </c>
      <c r="J97" s="127">
        <f>J32-J39</f>
        <v>-195.9375</v>
      </c>
      <c r="K97" s="127">
        <f>K32-K39</f>
        <v>-629.9375</v>
      </c>
      <c r="L97" s="127">
        <f>L32-L39</f>
        <v>125.0625</v>
      </c>
      <c r="M97" s="127">
        <f>M32-M39</f>
        <v>-99.9375</v>
      </c>
      <c r="N97" s="127">
        <f>N32-N39</f>
        <v>493.0625</v>
      </c>
      <c r="O97" s="127">
        <f>O32-O39</f>
        <v>1763.75</v>
      </c>
    </row>
  </sheetData>
  <printOptions gridLines="1">
    <extLst>
      <ext uri="smNativeData">
        <pm:pageFlags xmlns:pm="smNativeData" id="1669386967" printRowHead="0" printColHead="0" printHeadLine="0" printFootLine="0" autoHeightHeader="0" autoHeightFooter="0" fitToPageBoth="0"/>
      </ext>
    </extLst>
  </printOptions>
  <pageMargins left="0.787500" right="0.196528" top="0.472222" bottom="0.393750" header="0.000000" footer="0.000000"/>
  <pageSetup paperSize="9" fitToWidth="0" fitToHeight="1" orientation="landscape"/>
  <headerFooter>
    <extLst>
      <ext uri="smNativeData">
        <pm:header xmlns:pm="smNativeData" id="1669386967" l="56" r="56" t="56" b="56" borderId="0" fillId="0" vertical="0"/>
        <pm:footer xmlns:pm="smNativeData" id="1669386967" l="56" r="56" t="56" b="56" borderId="0" fillId="0" vertical="2"/>
        <pm:paperBin xmlns:pm="smNativeData" id="1669386967" Id="0" type="0" value="0"/>
        <pm:paperBin xmlns:pm="smNativeData" id="1669386967" Id="1" type="0" value="0"/>
      </ext>
    </extLst>
  </headerFooter>
  <drawing r:id="rId1"/>
  <extLst>
    <ext uri="smNativeData">
      <pm:sheetPrefs xmlns:pm="smNativeData" day="1669386967" outlineProtect="1" showHorizontalRuler="1" showVerticalRuler="1" showAltShade="0" noPrint="1">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Q621"/>
  <sheetViews>
    <sheetView tabSelected="1" view="normal" workbookViewId="0">
      <selection activeCell="O1" sqref="O1"/>
    </sheetView>
  </sheetViews>
  <sheetFormatPr baseColWidth="9" defaultColWidth="10.000000" defaultRowHeight="15.80"/>
  <cols>
    <col min="1" max="1" width="3.945946" customWidth="1" style="1"/>
    <col min="2" max="2" width="5.945946" customWidth="1" style="1"/>
    <col min="3" max="8" width="6.324324" customWidth="1" style="1"/>
    <col min="9" max="9" width="5.891892" customWidth="1" style="1"/>
    <col min="10" max="14" width="6.324324" customWidth="1" style="1"/>
    <col min="15" max="15" width="6.864865" customWidth="1" style="1"/>
    <col min="16" max="19" width="10.432432" customWidth="1" style="1"/>
    <col min="20" max="16364" width="10.000000" style="1"/>
  </cols>
  <sheetData>
    <row r="1" spans="1:15">
      <c r="A1" s="88"/>
      <c r="B1" s="107" t="s">
        <v>70</v>
      </c>
      <c r="C1" s="108"/>
      <c r="D1" s="109"/>
      <c r="E1" s="110" t="s">
        <v>71</v>
      </c>
      <c r="F1" s="111"/>
      <c r="G1" s="111"/>
      <c r="H1" s="111"/>
      <c r="I1" s="111"/>
      <c r="J1" s="111"/>
      <c r="K1" s="111"/>
      <c r="L1" s="111"/>
      <c r="M1" s="111"/>
      <c r="N1" s="111"/>
      <c r="O1" s="88"/>
    </row>
    <row r="2" spans="1:15">
      <c r="A2" s="93" t="s">
        <v>58</v>
      </c>
      <c r="B2" s="67"/>
      <c r="C2" s="92" t="s">
        <v>3</v>
      </c>
      <c r="D2" s="92" t="s">
        <v>4</v>
      </c>
      <c r="E2" s="92" t="s">
        <v>5</v>
      </c>
      <c r="F2" s="92" t="s">
        <v>6</v>
      </c>
      <c r="G2" s="92" t="s">
        <v>8</v>
      </c>
      <c r="H2" s="92" t="s">
        <v>9</v>
      </c>
      <c r="I2" s="92" t="s">
        <v>10</v>
      </c>
      <c r="J2" s="92" t="s">
        <v>11</v>
      </c>
      <c r="K2" s="92" t="s">
        <v>12</v>
      </c>
      <c r="L2" s="92" t="s">
        <v>13</v>
      </c>
      <c r="M2" s="92" t="s">
        <v>14</v>
      </c>
      <c r="N2" s="92" t="s">
        <v>15</v>
      </c>
      <c r="O2" s="93" t="s">
        <v>59</v>
      </c>
    </row>
    <row r="3" spans="1:15">
      <c r="A3" s="118" t="n">
        <v>21</v>
      </c>
      <c r="B3" s="118" t="s">
        <v>60</v>
      </c>
      <c r="C3" s="119">
        <f>'Tab4'!C68*100/'Tab4'!C36</f>
        <v>36.8663372535421558</v>
      </c>
      <c r="D3" s="119">
        <f>'Tab4'!D68*100/'Tab4'!D36</f>
        <v>5.42118967582024158</v>
      </c>
      <c r="E3" s="119">
        <f>'Tab4'!E68*100/'Tab4'!E36</f>
        <v>5.03334264423061484</v>
      </c>
      <c r="F3" s="119">
        <f>'Tab4'!F68*100/'Tab4'!F36</f>
        <v>4.90876925991209223</v>
      </c>
      <c r="G3" s="119">
        <f>'Tab4'!G68*100/'Tab4'!G36</f>
        <v>3.76706061394130298</v>
      </c>
      <c r="H3" s="119">
        <f>'Tab4'!H68*100/'Tab4'!H36</f>
        <v>-1.4907067613167535</v>
      </c>
      <c r="I3" s="119">
        <f>'Tab4'!I68*100/'Tab4'!I36</f>
        <v>-1.67820896864154001</v>
      </c>
      <c r="J3" s="119">
        <f>'Tab4'!J68*100/'Tab4'!J36</f>
        <v>-2.0390865046570541</v>
      </c>
      <c r="K3" s="119">
        <f>'Tab4'!K68*100/'Tab4'!K36</f>
        <v>-0.244972918131527662</v>
      </c>
      <c r="L3" s="119">
        <f>'Tab4'!L68*100/'Tab4'!L36</f>
        <v>8.67550880842989436</v>
      </c>
      <c r="M3" s="119">
        <f>'Tab4'!M68*100/'Tab4'!M36</f>
        <v>19.5570581417375422</v>
      </c>
      <c r="N3" s="119">
        <f>'Tab4'!N68*100/'Tab4'!N36</f>
        <v>30.9253426570732302</v>
      </c>
      <c r="O3" s="119">
        <f>'Tab4'!O68*100/'Tab4'!O36</f>
        <v>9.14180282516168319</v>
      </c>
    </row>
    <row r="4" spans="1:15">
      <c r="A4" s="101" t="n">
        <v>21</v>
      </c>
      <c r="B4" s="101" t="s">
        <v>61</v>
      </c>
      <c r="C4" s="102">
        <f>'Tab4'!C69*100/'Tab4'!C37</f>
        <v>52.6428739769517335</v>
      </c>
      <c r="D4" s="102">
        <f>'Tab4'!D69*100/'Tab4'!D37</f>
        <v>12.3717154573124919</v>
      </c>
      <c r="E4" s="102">
        <f>'Tab4'!E69*100/'Tab4'!E37</f>
        <v>8.7544765491464851</v>
      </c>
      <c r="F4" s="102">
        <f>'Tab4'!F69*100/'Tab4'!F37</f>
        <v>6.60026102103488288</v>
      </c>
      <c r="G4" s="102">
        <f>'Tab4'!G69*100/'Tab4'!G37</f>
        <v>5.16027737924905239</v>
      </c>
      <c r="H4" s="102">
        <f>'Tab4'!H69*100/'Tab4'!H37</f>
        <v>1.84716301622821639</v>
      </c>
      <c r="I4" s="102">
        <f>'Tab4'!I69*100/'Tab4'!I37</f>
        <v>1.36563248641503443</v>
      </c>
      <c r="J4" s="102">
        <f>'Tab4'!J69*100/'Tab4'!J37</f>
        <v>2.06143258212594782</v>
      </c>
      <c r="K4" s="102">
        <f>'Tab4'!K69*100/'Tab4'!K37</f>
        <v>4.92066410125589027</v>
      </c>
      <c r="L4" s="102">
        <f>'Tab4'!L69*100/'Tab4'!L37</f>
        <v>15.606494710220181</v>
      </c>
      <c r="M4" s="102">
        <f>'Tab4'!M69*100/'Tab4'!M37</f>
        <v>29.817405274276183</v>
      </c>
      <c r="N4" s="102">
        <f>'Tab4'!N69*100/'Tab4'!N37</f>
        <v>41.6667426658034259</v>
      </c>
      <c r="O4" s="102">
        <f>'Tab4'!O69*100/'Tab4'!O37</f>
        <v>15.2345949350015388</v>
      </c>
    </row>
    <row r="5" spans="1:15">
      <c r="A5" s="101" t="n">
        <v>21</v>
      </c>
      <c r="B5" s="127" t="s">
        <v>62</v>
      </c>
      <c r="C5" s="102">
        <f>'Tab4'!C70*100/'Tab4'!C38</f>
        <v>40.9821523580112839</v>
      </c>
      <c r="D5" s="102">
        <f>'Tab4'!D70*100/'Tab4'!D38</f>
        <v>6.90994629604692534</v>
      </c>
      <c r="E5" s="102">
        <f>'Tab4'!E70*100/'Tab4'!E38</f>
        <v>5.38367298125211313</v>
      </c>
      <c r="F5" s="102">
        <f>'Tab4'!F70*100/'Tab4'!F38</f>
        <v>4.71018416416101537</v>
      </c>
      <c r="G5" s="102">
        <f>'Tab4'!G70*100/'Tab4'!G38</f>
        <v>3.22760475472558062</v>
      </c>
      <c r="H5" s="102">
        <f>'Tab4'!H70*100/'Tab4'!H38</f>
        <v>-1.91170252737225415</v>
      </c>
      <c r="I5" s="102">
        <f>'Tab4'!I70*100/'Tab4'!I38</f>
        <v>-1.9418362552063078</v>
      </c>
      <c r="J5" s="102">
        <f>'Tab4'!J70*100/'Tab4'!J38</f>
        <v>-2.13921217251935847</v>
      </c>
      <c r="K5" s="102">
        <f>'Tab4'!K70*100/'Tab4'!K38</f>
        <v>-0.0750518158866896457</v>
      </c>
      <c r="L5" s="102">
        <f>'Tab4'!L70*100/'Tab4'!L38</f>
        <v>9.3688584873056957</v>
      </c>
      <c r="M5" s="102">
        <f>'Tab4'!M70*100/'Tab4'!M38</f>
        <v>21.5504179642218467</v>
      </c>
      <c r="N5" s="102">
        <f>'Tab4'!N70*100/'Tab4'!N38</f>
        <v>33.1127293341481987</v>
      </c>
      <c r="O5" s="102">
        <f>'Tab4'!O70*100/'Tab4'!O38</f>
        <v>9.9314802974073384</v>
      </c>
    </row>
    <row r="6" spans="1:15">
      <c r="A6" s="101" t="n">
        <v>21</v>
      </c>
      <c r="B6" s="101" t="s">
        <v>63</v>
      </c>
      <c r="C6" s="102">
        <f>'Tab4'!C71*100/'Tab4'!C39</f>
        <v>13.1019633643071138</v>
      </c>
      <c r="D6" s="102">
        <f>'Tab4'!D71*100/'Tab4'!D39</f>
        <v>-3.1747671529314534</v>
      </c>
      <c r="E6" s="102">
        <f>'Tab4'!E71*100/'Tab4'!E39</f>
        <v>3.01056443325594403</v>
      </c>
      <c r="F6" s="102">
        <f>'Tab4'!F71*100/'Tab4'!F39</f>
        <v>6.05538307624552097</v>
      </c>
      <c r="G6" s="102">
        <f>'Tab4'!G71*100/'Tab4'!G39</f>
        <v>6.88183385077126353</v>
      </c>
      <c r="H6" s="102">
        <f>'Tab4'!H71*100/'Tab4'!H39</f>
        <v>0.940087756023031851</v>
      </c>
      <c r="I6" s="102">
        <f>'Tab4'!I71*100/'Tab4'!I39</f>
        <v>-0.156046955453215812</v>
      </c>
      <c r="J6" s="102">
        <f>'Tab4'!J71*100/'Tab4'!J39</f>
        <v>-1.46096923102017744</v>
      </c>
      <c r="K6" s="102">
        <f>'Tab4'!K71*100/'Tab4'!K39</f>
        <v>-1.22608322141812431</v>
      </c>
      <c r="L6" s="102">
        <f>'Tab4'!L71*100/'Tab4'!L39</f>
        <v>4.67216546414454204</v>
      </c>
      <c r="M6" s="102">
        <f>'Tab4'!M71*100/'Tab4'!M39</f>
        <v>8.04756441694441627</v>
      </c>
      <c r="N6" s="102">
        <f>'Tab4'!N71*100/'Tab4'!N39</f>
        <v>18.2955540210636194</v>
      </c>
      <c r="O6" s="102">
        <f>'Tab4'!O71*100/'Tab4'!O39</f>
        <v>4.58227081849437301</v>
      </c>
    </row>
    <row r="7" spans="1:15">
      <c r="A7" s="101" t="n">
        <v>21</v>
      </c>
      <c r="B7" s="101" t="s">
        <v>64</v>
      </c>
      <c r="C7" s="102">
        <f>'Tab6'!AH157</f>
        <v>-1.00875964961388509</v>
      </c>
      <c r="D7" s="102">
        <f>'Tab6'!AI157</f>
        <v>-14.5250189992399221</v>
      </c>
      <c r="E7" s="102">
        <f>'Tab6'!AJ157</f>
        <v>-0.816767329306697043</v>
      </c>
      <c r="F7" s="102">
        <f>'Tab6'!AK157</f>
        <v>-3.65825366985307898</v>
      </c>
      <c r="G7" s="102">
        <f>'Tab6'!AL157</f>
        <v>2.17831286748543906</v>
      </c>
      <c r="H7" s="102">
        <f>'Tab6'!AM157</f>
        <v>-2.19911203551845036</v>
      </c>
      <c r="I7" s="102">
        <f>'Tab6'!AN157</f>
        <v>-3.61985520579164133</v>
      </c>
      <c r="J7" s="102">
        <f>'Tab6'!AO157</f>
        <v>-4.88700451981908568</v>
      </c>
      <c r="K7" s="102">
        <f>'Tab6'!AP157</f>
        <v>-2.9670813167472021</v>
      </c>
      <c r="L7" s="102">
        <f>'Tab6'!AQ157</f>
        <v>-0.27918883244656878</v>
      </c>
      <c r="M7" s="102">
        <f>'Tab6'!AR157</f>
        <v>-2.12231510739557505</v>
      </c>
      <c r="N7" s="102">
        <f>'Tab6'!AS157</f>
        <v>4.52061917523312484</v>
      </c>
      <c r="O7" s="102">
        <f>'Tab6'!AT157</f>
        <v>-2.44870205191792323</v>
      </c>
    </row>
    <row r="8" spans="1:15">
      <c r="A8" s="93" t="s">
        <v>58</v>
      </c>
      <c r="B8" s="93"/>
      <c r="C8" s="96"/>
      <c r="D8" s="96"/>
      <c r="E8" s="96"/>
      <c r="F8" s="96"/>
      <c r="G8" s="96"/>
      <c r="H8" s="96"/>
      <c r="I8" s="96"/>
      <c r="J8" s="96"/>
      <c r="K8" s="96"/>
      <c r="L8" s="96"/>
      <c r="M8" s="96"/>
      <c r="N8" s="96"/>
      <c r="O8" s="96"/>
    </row>
    <row r="9" spans="1:15">
      <c r="A9" s="117" t="n">
        <v>20</v>
      </c>
      <c r="B9" s="118" t="s">
        <v>60</v>
      </c>
      <c r="C9" s="119">
        <f>'Tab4'!C74*100/'Tab4'!C36</f>
        <v>9.13655875657782701</v>
      </c>
      <c r="D9" s="119">
        <f>'Tab4'!D74*100/'Tab4'!D36</f>
        <v>2.77946337125115983</v>
      </c>
      <c r="E9" s="119">
        <f>'Tab4'!E74*100/'Tab4'!E36</f>
        <v>12.2393350092948445</v>
      </c>
      <c r="F9" s="119">
        <f>'Tab4'!F74*100/'Tab4'!F36</f>
        <v>7.65965780847163202</v>
      </c>
      <c r="G9" s="119">
        <f>'Tab4'!G74*100/'Tab4'!G36</f>
        <v>-2.60801443510144049</v>
      </c>
      <c r="H9" s="119">
        <f>'Tab4'!H74*100/'Tab4'!H36</f>
        <v>-7.32896042226524536</v>
      </c>
      <c r="I9" s="119">
        <f>'Tab4'!I74*100/'Tab4'!I36</f>
        <v>-5.22790829087243125</v>
      </c>
      <c r="J9" s="119">
        <f>'Tab4'!J74*100/'Tab4'!J36</f>
        <v>1.12533430937222079</v>
      </c>
      <c r="K9" s="119">
        <f>'Tab4'!K74*100/'Tab4'!K36</f>
        <v>-4.65255905195801756</v>
      </c>
      <c r="L9" s="119">
        <f>'Tab4'!L74*100/'Tab4'!L36</f>
        <v>2.45968220944381821</v>
      </c>
      <c r="M9" s="119">
        <f>'Tab4'!M74*100/'Tab4'!M36</f>
        <v>10.4323788058292646</v>
      </c>
      <c r="N9" s="119">
        <f>'Tab4'!N74*100/'Tab4'!N36</f>
        <v>39.717398214234116</v>
      </c>
      <c r="O9" s="119">
        <f>'Tab4'!O74*100/'Tab4'!O36</f>
        <v>5.47769719035647906</v>
      </c>
    </row>
    <row r="10" spans="1:15">
      <c r="A10" s="103" t="n">
        <v>20</v>
      </c>
      <c r="B10" s="101" t="s">
        <v>61</v>
      </c>
      <c r="C10" s="102">
        <f>'Tab4'!C75*100/'Tab4'!C37</f>
        <v>13.8347388373668956</v>
      </c>
      <c r="D10" s="102">
        <f>'Tab4'!D75*100/'Tab4'!D37</f>
        <v>7.27071740465036598</v>
      </c>
      <c r="E10" s="102">
        <f>'Tab4'!E75*100/'Tab4'!E37</f>
        <v>17.7215426832752101</v>
      </c>
      <c r="F10" s="102">
        <f>'Tab4'!F75*100/'Tab4'!F37</f>
        <v>13.5098785277800122</v>
      </c>
      <c r="G10" s="102">
        <f>'Tab4'!G75*100/'Tab4'!G37</f>
        <v>0.128398541392648058</v>
      </c>
      <c r="H10" s="102">
        <f>'Tab4'!H75*100/'Tab4'!H37</f>
        <v>-4.93803990386661873</v>
      </c>
      <c r="I10" s="102">
        <f>'Tab4'!I75*100/'Tab4'!I37</f>
        <v>-3.19162774310876385</v>
      </c>
      <c r="J10" s="102">
        <f>'Tab4'!J75*100/'Tab4'!J37</f>
        <v>6.13716228183656032</v>
      </c>
      <c r="K10" s="102">
        <f>'Tab4'!K75*100/'Tab4'!K37</f>
        <v>-1.2286420426263176</v>
      </c>
      <c r="L10" s="102">
        <f>'Tab4'!L75*100/'Tab4'!L37</f>
        <v>7.31679688118751237</v>
      </c>
      <c r="M10" s="102">
        <f>'Tab4'!M75*100/'Tab4'!M37</f>
        <v>19.1615263250610397</v>
      </c>
      <c r="N10" s="102">
        <f>'Tab4'!N75*100/'Tab4'!N37</f>
        <v>57.1241030701892356</v>
      </c>
      <c r="O10" s="102">
        <f>'Tab4'!O75*100/'Tab4'!O37</f>
        <v>11.07054623859473</v>
      </c>
    </row>
    <row r="11" spans="1:15">
      <c r="A11" s="103" t="n">
        <v>20</v>
      </c>
      <c r="B11" s="127" t="s">
        <v>62</v>
      </c>
      <c r="C11" s="102">
        <f>'Tab4'!C76*100/'Tab4'!C38</f>
        <v>9.83593126873352652</v>
      </c>
      <c r="D11" s="102">
        <f>'Tab4'!D76*100/'Tab4'!D38</f>
        <v>3.60276966625954742</v>
      </c>
      <c r="E11" s="102">
        <f>'Tab4'!E76*100/'Tab4'!E38</f>
        <v>13.5273129284050881</v>
      </c>
      <c r="F11" s="102">
        <f>'Tab4'!F76*100/'Tab4'!F38</f>
        <v>9.03588079473940375</v>
      </c>
      <c r="G11" s="102">
        <f>'Tab4'!G76*100/'Tab4'!G38</f>
        <v>-2.80366087126023977</v>
      </c>
      <c r="H11" s="102">
        <f>'Tab4'!H76*100/'Tab4'!H38</f>
        <v>-7.63108407027562041</v>
      </c>
      <c r="I11" s="102">
        <f>'Tab4'!I76*100/'Tab4'!I38</f>
        <v>-5.69047199776257084</v>
      </c>
      <c r="J11" s="102">
        <f>'Tab4'!J76*100/'Tab4'!J38</f>
        <v>1.74502534529014541</v>
      </c>
      <c r="K11" s="102">
        <f>'Tab4'!K76*100/'Tab4'!K38</f>
        <v>-4.35253448193059267</v>
      </c>
      <c r="L11" s="102">
        <f>'Tab4'!L76*100/'Tab4'!L38</f>
        <v>3.12665676648150104</v>
      </c>
      <c r="M11" s="102">
        <f>'Tab4'!M76*100/'Tab4'!M38</f>
        <v>12.4861926317385379</v>
      </c>
      <c r="N11" s="102">
        <f>'Tab4'!N76*100/'Tab4'!N38</f>
        <v>44.7579084556181996</v>
      </c>
      <c r="O11" s="102">
        <f>'Tab4'!O76*100/'Tab4'!O38</f>
        <v>6.46999386966974388</v>
      </c>
    </row>
    <row r="12" spans="1:15">
      <c r="A12" s="103" t="n">
        <v>20</v>
      </c>
      <c r="B12" s="101" t="s">
        <v>63</v>
      </c>
      <c r="C12" s="102">
        <f>'Tab4'!C77*100/'Tab4'!C39</f>
        <v>5.09844007416308287</v>
      </c>
      <c r="D12" s="102">
        <f>'Tab4'!D77*100/'Tab4'!D39</f>
        <v>-1.97423865940984893</v>
      </c>
      <c r="E12" s="102">
        <f>'Tab4'!E77*100/'Tab4'!E39</f>
        <v>4.80265769170123846</v>
      </c>
      <c r="F12" s="102">
        <f>'Tab4'!F77*100/'Tab4'!F39</f>
        <v>-0.286539183009911991</v>
      </c>
      <c r="G12" s="102">
        <f>'Tab4'!G77*100/'Tab4'!G39</f>
        <v>-1.47836819469440357</v>
      </c>
      <c r="H12" s="102">
        <f>'Tab4'!H77*100/'Tab4'!H39</f>
        <v>-5.5845236218117762</v>
      </c>
      <c r="I12" s="102">
        <f>'Tab4'!I77*100/'Tab4'!I39</f>
        <v>-2.55710394249642503</v>
      </c>
      <c r="J12" s="102">
        <f>'Tab4'!J77*100/'Tab4'!J39</f>
        <v>-2.45271016045106816</v>
      </c>
      <c r="K12" s="102">
        <f>'Tab4'!K77*100/'Tab4'!K39</f>
        <v>-6.38487595082617876</v>
      </c>
      <c r="L12" s="102">
        <f>'Tab4'!L77*100/'Tab4'!L39</f>
        <v>-1.39137337632327274</v>
      </c>
      <c r="M12" s="102">
        <f>'Tab4'!M77*100/'Tab4'!M39</f>
        <v>-1.426171303671725</v>
      </c>
      <c r="N12" s="102">
        <f>'Tab4'!N77*100/'Tab4'!N39</f>
        <v>10.6139115588927737</v>
      </c>
      <c r="O12" s="102">
        <f>'Tab4'!O77*100/'Tab4'!O39</f>
        <v>-0.25174125566145964</v>
      </c>
    </row>
    <row r="13" spans="1:15">
      <c r="A13" s="93" t="s">
        <v>58</v>
      </c>
      <c r="B13" s="93"/>
      <c r="C13" s="96"/>
      <c r="D13" s="96"/>
      <c r="E13" s="96"/>
      <c r="F13" s="96"/>
      <c r="G13" s="96"/>
      <c r="H13" s="96"/>
      <c r="I13" s="96"/>
      <c r="J13" s="96"/>
      <c r="K13" s="96"/>
      <c r="L13" s="96"/>
      <c r="M13" s="96"/>
      <c r="N13" s="96"/>
      <c r="O13" s="96"/>
    </row>
    <row r="14" spans="1:15">
      <c r="A14" s="118" t="n">
        <v>19</v>
      </c>
      <c r="B14" s="118" t="s">
        <v>60</v>
      </c>
      <c r="C14" s="119">
        <f>'Tab4'!C79*100/'Tab4'!C36</f>
        <v>9.29709146832850131</v>
      </c>
      <c r="D14" s="119">
        <f>'Tab4'!D79*100/'Tab4'!D36</f>
        <v>4.03675556968243399</v>
      </c>
      <c r="E14" s="119">
        <f>'Tab4'!E79*100/'Tab4'!E36</f>
        <v>11.395575076333305</v>
      </c>
      <c r="F14" s="119">
        <f>'Tab4'!F79*100/'Tab4'!F36</f>
        <v>-0.585302267042955293</v>
      </c>
      <c r="G14" s="119">
        <f>'Tab4'!G79*100/'Tab4'!G36</f>
        <v>-2.82120187630633481</v>
      </c>
      <c r="H14" s="119">
        <f>'Tab4'!H79*100/'Tab4'!H36</f>
        <v>-5.62859793940211173</v>
      </c>
      <c r="I14" s="119">
        <f>'Tab4'!I79*100/'Tab4'!I36</f>
        <v>-1.20688492694156291</v>
      </c>
      <c r="J14" s="119">
        <f>'Tab4'!J79*100/'Tab4'!J36</f>
        <v>-5.67868414546832234</v>
      </c>
      <c r="K14" s="119">
        <f>'Tab4'!K79*100/'Tab4'!K36</f>
        <v>-8.78916596834937103</v>
      </c>
      <c r="L14" s="119">
        <f>'Tab4'!L79*100/'Tab4'!L36</f>
        <v>-1.10414399142113195</v>
      </c>
      <c r="M14" s="119">
        <f>'Tab4'!M79*100/'Tab4'!M36</f>
        <v>0.65786305275425967</v>
      </c>
      <c r="N14" s="119">
        <f>'Tab4'!N79*100/'Tab4'!N36</f>
        <v>7.0162426997749332</v>
      </c>
      <c r="O14" s="119">
        <f>'Tab4'!O79*100/'Tab4'!O36</f>
        <v>0.549128895995136901</v>
      </c>
    </row>
    <row r="15" spans="1:15">
      <c r="A15" s="101" t="n">
        <v>19</v>
      </c>
      <c r="B15" s="104" t="s">
        <v>61</v>
      </c>
      <c r="C15" s="102">
        <f>'Tab4'!C80*100/'Tab4'!C37</f>
        <v>12.3671075096587764</v>
      </c>
      <c r="D15" s="102">
        <f>'Tab4'!D80*100/'Tab4'!D37</f>
        <v>7.05644783875263393</v>
      </c>
      <c r="E15" s="102">
        <f>'Tab4'!E80*100/'Tab4'!E37</f>
        <v>15.0281972796789915</v>
      </c>
      <c r="F15" s="102">
        <f>'Tab4'!F80*100/'Tab4'!F37</f>
        <v>1.29651327160931462</v>
      </c>
      <c r="G15" s="102">
        <f>'Tab4'!G80*100/'Tab4'!G37</f>
        <v>-1.94056995512523205</v>
      </c>
      <c r="H15" s="102">
        <f>'Tab4'!H80*100/'Tab4'!H37</f>
        <v>-4.91269619177118866</v>
      </c>
      <c r="I15" s="102">
        <f>'Tab4'!I80*100/'Tab4'!I37</f>
        <v>0.335756185809808594</v>
      </c>
      <c r="J15" s="102">
        <f>'Tab4'!J80*100/'Tab4'!J37</f>
        <v>-4.77906570981346324</v>
      </c>
      <c r="K15" s="102">
        <f>'Tab4'!K80*100/'Tab4'!K37</f>
        <v>-7.88712640224400019</v>
      </c>
      <c r="L15" s="102">
        <f>'Tab4'!L80*100/'Tab4'!L37</f>
        <v>1.14675497286358818</v>
      </c>
      <c r="M15" s="102">
        <f>'Tab4'!M80*100/'Tab4'!M37</f>
        <v>4.39766204255927651</v>
      </c>
      <c r="N15" s="102">
        <f>'Tab4'!N80*100/'Tab4'!N37</f>
        <v>11.6551795971598615</v>
      </c>
      <c r="O15" s="102">
        <f>'Tab4'!O80*100/'Tab4'!O37</f>
        <v>2.81368003659478418</v>
      </c>
    </row>
    <row r="16" spans="1:15">
      <c r="A16" s="101" t="n">
        <v>19</v>
      </c>
      <c r="B16" s="127" t="s">
        <v>62</v>
      </c>
      <c r="C16" s="102">
        <f>'Tab4'!C81*100/'Tab4'!C38</f>
        <v>9.87811848770120093</v>
      </c>
      <c r="D16" s="102">
        <f>'Tab4'!D81*100/'Tab4'!D38</f>
        <v>4.97536096910068704</v>
      </c>
      <c r="E16" s="102">
        <f>'Tab4'!E81*100/'Tab4'!E38</f>
        <v>12.315937069476135</v>
      </c>
      <c r="F16" s="102">
        <f>'Tab4'!F81*100/'Tab4'!F38</f>
        <v>-0.0946387389788244704</v>
      </c>
      <c r="G16" s="102">
        <f>'Tab4'!G81*100/'Tab4'!G38</f>
        <v>-2.66353903683189053</v>
      </c>
      <c r="H16" s="102">
        <f>'Tab4'!H81*100/'Tab4'!H38</f>
        <v>-6.04906335898780778</v>
      </c>
      <c r="I16" s="102">
        <f>'Tab4'!I81*100/'Tab4'!I38</f>
        <v>-1.07549157997726796</v>
      </c>
      <c r="J16" s="102">
        <f>'Tab4'!J81*100/'Tab4'!J38</f>
        <v>-5.82758045940751401</v>
      </c>
      <c r="K16" s="102">
        <f>'Tab4'!K81*100/'Tab4'!K38</f>
        <v>-8.98107507724122023</v>
      </c>
      <c r="L16" s="102">
        <f>'Tab4'!L81*100/'Tab4'!L38</f>
        <v>-0.715393532360327811</v>
      </c>
      <c r="M16" s="102">
        <f>'Tab4'!M81*100/'Tab4'!M38</f>
        <v>1.29000605499593668</v>
      </c>
      <c r="N16" s="102">
        <f>'Tab4'!N81*100/'Tab4'!N38</f>
        <v>8.25240387105401219</v>
      </c>
      <c r="O16" s="102">
        <f>'Tab4'!O81*100/'Tab4'!O38</f>
        <v>0.942087055711926702</v>
      </c>
    </row>
    <row r="17" spans="1:15">
      <c r="A17" s="101" t="n">
        <v>19</v>
      </c>
      <c r="B17" s="101" t="s">
        <v>63</v>
      </c>
      <c r="C17" s="102">
        <f>'Tab4'!C82*100/'Tab4'!C39</f>
        <v>5.9422898123630512</v>
      </c>
      <c r="D17" s="102">
        <f>'Tab4'!D82*100/'Tab4'!D39</f>
        <v>-1.38267389448615962</v>
      </c>
      <c r="E17" s="102">
        <f>'Tab4'!E82*100/'Tab4'!E39</f>
        <v>6.08148152175686008</v>
      </c>
      <c r="F17" s="102">
        <f>'Tab4'!F82*100/'Tab4'!F39</f>
        <v>-3.41835264437061959</v>
      </c>
      <c r="G17" s="102">
        <f>'Tab4'!G82*100/'Tab4'!G39</f>
        <v>-3.73153399050669066</v>
      </c>
      <c r="H17" s="102">
        <f>'Tab4'!H82*100/'Tab4'!H39</f>
        <v>-3.20086559844279295</v>
      </c>
      <c r="I17" s="102">
        <f>'Tab4'!I82*100/'Tab4'!I39</f>
        <v>-1.96553917757273577</v>
      </c>
      <c r="J17" s="102">
        <f>'Tab4'!J82*100/'Tab4'!J39</f>
        <v>-4.81896922014582518</v>
      </c>
      <c r="K17" s="102">
        <f>'Tab4'!K82*100/'Tab4'!K39</f>
        <v>-7.68109874455602704</v>
      </c>
      <c r="L17" s="102">
        <f>'Tab4'!L82*100/'Tab4'!L39</f>
        <v>-3.34875678967371515</v>
      </c>
      <c r="M17" s="102">
        <f>'Tab4'!M82*100/'Tab4'!M39</f>
        <v>-2.99207803435207875</v>
      </c>
      <c r="N17" s="102">
        <f>'Tab4'!N82*100/'Tab4'!N39</f>
        <v>-0.121249028104763523</v>
      </c>
      <c r="O17" s="102">
        <f>'Tab4'!O82*100/'Tab4'!O39</f>
        <v>-1.71977881567429147</v>
      </c>
    </row>
    <row r="18" spans="1:15">
      <c r="A18" s="93" t="s">
        <v>58</v>
      </c>
      <c r="B18" s="93"/>
      <c r="C18" s="96"/>
      <c r="D18" s="96"/>
      <c r="E18" s="96"/>
      <c r="F18" s="96"/>
      <c r="G18" s="96"/>
      <c r="H18" s="96"/>
      <c r="I18" s="96"/>
      <c r="J18" s="96"/>
      <c r="K18" s="96"/>
      <c r="L18" s="96"/>
      <c r="M18" s="96"/>
      <c r="N18" s="96"/>
      <c r="O18" s="96"/>
    </row>
    <row r="19" spans="1:15">
      <c r="A19" s="118" t="n">
        <v>18</v>
      </c>
      <c r="B19" s="118" t="s">
        <v>65</v>
      </c>
      <c r="C19" s="119">
        <f>'Tab4'!C84*100/'Tab4'!C36</f>
        <v>9.12756892471979064</v>
      </c>
      <c r="D19" s="119">
        <f>'Tab4'!D84*100/'Tab4'!D36</f>
        <v>10.1883690839682401</v>
      </c>
      <c r="E19" s="119">
        <f>'Tab4'!E84*100/'Tab4'!E36</f>
        <v>37.5495644747530193</v>
      </c>
      <c r="F19" s="119">
        <f>'Tab4'!F84*100/'Tab4'!F36</f>
        <v>2.14889087949451474</v>
      </c>
      <c r="G19" s="119">
        <f>'Tab4'!G84*100/'Tab4'!G36</f>
        <v>-4.13243306588583525</v>
      </c>
      <c r="H19" s="119">
        <f>'Tab4'!H84*100/'Tab4'!H36</f>
        <v>-10.9647052779944971</v>
      </c>
      <c r="I19" s="119">
        <f>'Tab4'!I84*100/'Tab4'!I36</f>
        <v>-2.90339462472267975</v>
      </c>
      <c r="J19" s="119">
        <f>'Tab4'!J84*100/'Tab4'!J36</f>
        <v>0.647588959202216596</v>
      </c>
      <c r="K19" s="119">
        <f>'Tab4'!K84*100/'Tab4'!K36</f>
        <v>-10.47668583427245</v>
      </c>
      <c r="L19" s="119">
        <f>'Tab4'!L84*100/'Tab4'!L36</f>
        <v>-4.9145484375351165</v>
      </c>
      <c r="M19" s="119">
        <f>'Tab4'!M84*100/'Tab4'!M36</f>
        <v>-3.98602723276922113</v>
      </c>
      <c r="N19" s="119">
        <f>'Tab4'!N84*100/'Tab4'!N36</f>
        <v>4.02391295274238026</v>
      </c>
      <c r="O19" s="119">
        <f>'Tab4'!O84*100/'Tab4'!O36</f>
        <v>2.19234173347503036</v>
      </c>
    </row>
    <row r="20" spans="1:15">
      <c r="A20" s="101" t="n">
        <v>18</v>
      </c>
      <c r="B20" s="101" t="s">
        <v>61</v>
      </c>
      <c r="C20" s="102">
        <f>'Tab4'!C85*100/'Tab4'!C37</f>
        <v>10.1161250808191667</v>
      </c>
      <c r="D20" s="102">
        <f>'Tab4'!D85*100/'Tab4'!D37</f>
        <v>13.2449215376914182</v>
      </c>
      <c r="E20" s="102">
        <f>'Tab4'!E85*100/'Tab4'!E37</f>
        <v>44.5006304728379405</v>
      </c>
      <c r="F20" s="102">
        <f>'Tab4'!F85*100/'Tab4'!F37</f>
        <v>2.51531542601683933</v>
      </c>
      <c r="G20" s="102">
        <f>'Tab4'!G85*100/'Tab4'!G37</f>
        <v>-4.91039221794433089</v>
      </c>
      <c r="H20" s="102">
        <f>'Tab4'!H85*100/'Tab4'!H37</f>
        <v>-12.7600310460472492</v>
      </c>
      <c r="I20" s="102">
        <f>'Tab4'!I85*100/'Tab4'!I37</f>
        <v>-3.44967281171678453</v>
      </c>
      <c r="J20" s="102">
        <f>'Tab4'!J85*100/'Tab4'!J37</f>
        <v>1.07763575805786838</v>
      </c>
      <c r="K20" s="102">
        <f>'Tab4'!K85*100/'Tab4'!K37</f>
        <v>-10.9928831208476794</v>
      </c>
      <c r="L20" s="102">
        <f>'Tab4'!L85*100/'Tab4'!L37</f>
        <v>-5.51864130823466592</v>
      </c>
      <c r="M20" s="102">
        <f>'Tab4'!M85*100/'Tab4'!M37</f>
        <v>-3.40589730900649545</v>
      </c>
      <c r="N20" s="102">
        <f>'Tab4'!N85*100/'Tab4'!N37</f>
        <v>6.57491730893945281</v>
      </c>
      <c r="O20" s="102">
        <f>'Tab4'!O85*100/'Tab4'!O37</f>
        <v>3.08266898088037733</v>
      </c>
    </row>
    <row r="21" spans="1:15">
      <c r="A21" s="101" t="n">
        <v>18</v>
      </c>
      <c r="B21" s="127" t="s">
        <v>62</v>
      </c>
      <c r="C21" s="102">
        <f>'Tab4'!C86*100/'Tab4'!C38</f>
        <v>9.37337854648080437</v>
      </c>
      <c r="D21" s="102">
        <f>'Tab4'!D86*100/'Tab4'!D38</f>
        <v>11.6725819802190909</v>
      </c>
      <c r="E21" s="102">
        <f>'Tab4'!E86*100/'Tab4'!E38</f>
        <v>40.3252370912289209</v>
      </c>
      <c r="F21" s="102">
        <f>'Tab4'!F86*100/'Tab4'!F38</f>
        <v>2.2196315586764892</v>
      </c>
      <c r="G21" s="102">
        <f>'Tab4'!G86*100/'Tab4'!G38</f>
        <v>-4.691538920063695</v>
      </c>
      <c r="H21" s="102">
        <f>'Tab4'!H86*100/'Tab4'!H38</f>
        <v>-12.0291016476557378</v>
      </c>
      <c r="I21" s="102">
        <f>'Tab4'!I86*100/'Tab4'!I38</f>
        <v>-3.43194909660025615</v>
      </c>
      <c r="J21" s="102">
        <f>'Tab4'!J86*100/'Tab4'!J38</f>
        <v>0.575836705328867193</v>
      </c>
      <c r="K21" s="102">
        <f>'Tab4'!K86*100/'Tab4'!K38</f>
        <v>-10.9442874456298096</v>
      </c>
      <c r="L21" s="102">
        <f>'Tab4'!L86*100/'Tab4'!L38</f>
        <v>-5.41022832890587235</v>
      </c>
      <c r="M21" s="102">
        <f>'Tab4'!M86*100/'Tab4'!M38</f>
        <v>-4.04215708523984052</v>
      </c>
      <c r="N21" s="102">
        <f>'Tab4'!N86*100/'Tab4'!N38</f>
        <v>4.77195830622082529</v>
      </c>
      <c r="O21" s="102">
        <f>'Tab4'!O86*100/'Tab4'!O38</f>
        <v>2.36578013867164882</v>
      </c>
    </row>
    <row r="22" spans="1:15">
      <c r="A22" s="101" t="n">
        <v>18</v>
      </c>
      <c r="B22" s="101" t="s">
        <v>63</v>
      </c>
      <c r="C22" s="102">
        <f>'Tab4'!C87*100/'Tab4'!C39</f>
        <v>7.70828462529700609</v>
      </c>
      <c r="D22" s="102">
        <f>'Tab4'!D87*100/'Tab4'!D39</f>
        <v>1.61864733931785203</v>
      </c>
      <c r="E22" s="102">
        <f>'Tab4'!E87*100/'Tab4'!E39</f>
        <v>21.5230617826325705</v>
      </c>
      <c r="F22" s="102">
        <f>'Tab4'!F87*100/'Tab4'!F39</f>
        <v>1.74044008503743486</v>
      </c>
      <c r="G22" s="102">
        <f>'Tab4'!G87*100/'Tab4'!G39</f>
        <v>-0.904202393444940533</v>
      </c>
      <c r="H22" s="102">
        <f>'Tab4'!H87*100/'Tab4'!H39</f>
        <v>-4.81896922014582518</v>
      </c>
      <c r="I22" s="102">
        <f>'Tab4'!I87*100/'Tab4'!I39</f>
        <v>0.148434908845741864</v>
      </c>
      <c r="J22" s="102">
        <f>'Tab4'!J87*100/'Tab4'!J39</f>
        <v>1.06188050174261495</v>
      </c>
      <c r="K22" s="102">
        <f>'Tab4'!K87*100/'Tab4'!K39</f>
        <v>-7.77679304476427102</v>
      </c>
      <c r="L22" s="102">
        <f>'Tab4'!L87*100/'Tab4'!L39</f>
        <v>-2.05253399594386643</v>
      </c>
      <c r="M22" s="102">
        <f>'Tab4'!M87*100/'Tab4'!M39</f>
        <v>-3.66193813580978578</v>
      </c>
      <c r="N22" s="102">
        <f>'Tab4'!N87*100/'Tab4'!N39</f>
        <v>-0.295238664847025056</v>
      </c>
      <c r="O22" s="102">
        <f>'Tab4'!O87*100/'Tab4'!O39</f>
        <v>1.19092281565979219</v>
      </c>
    </row>
    <row r="23" spans="1:15">
      <c r="A23" s="93" t="s">
        <v>58</v>
      </c>
      <c r="B23" s="93"/>
      <c r="C23" s="96"/>
      <c r="D23" s="96"/>
      <c r="E23" s="96"/>
      <c r="F23" s="96"/>
      <c r="G23" s="96"/>
      <c r="H23" s="96"/>
      <c r="I23" s="96"/>
      <c r="J23" s="96"/>
      <c r="K23" s="96"/>
      <c r="L23" s="96"/>
      <c r="M23" s="96"/>
      <c r="N23" s="96"/>
      <c r="O23" s="96"/>
    </row>
    <row r="24" spans="1:15">
      <c r="A24" s="118" t="n">
        <v>17</v>
      </c>
      <c r="B24" s="118" t="s">
        <v>65</v>
      </c>
      <c r="C24" s="119">
        <f>'Tab4'!C89*100/'Tab4'!C36</f>
        <v>23.3315032604193746</v>
      </c>
      <c r="D24" s="119">
        <f>'Tab4'!D89*100/'Tab4'!D36</f>
        <v>16.4170382998943687</v>
      </c>
      <c r="E24" s="119">
        <f>'Tab4'!E89*100/'Tab4'!E36</f>
        <v>6.50895933064280552</v>
      </c>
      <c r="F24" s="119">
        <f>'Tab4'!F89*100/'Tab4'!F36</f>
        <v>-5.98690695202961543</v>
      </c>
      <c r="G24" s="119">
        <f>'Tab4'!G89*100/'Tab4'!G36</f>
        <v>-2.80322221259025959</v>
      </c>
      <c r="H24" s="119">
        <f>'Tab4'!H89*100/'Tab4'!H36</f>
        <v>-10.558878582688795</v>
      </c>
      <c r="I24" s="119">
        <f>'Tab4'!I89*100/'Tab4'!I36</f>
        <v>-8.28958816938127541</v>
      </c>
      <c r="J24" s="119">
        <f>'Tab4'!J89*100/'Tab4'!J36</f>
        <v>-8.19070001894285937</v>
      </c>
      <c r="K24" s="119">
        <f>'Tab4'!K89*100/'Tab4'!K36</f>
        <v>-10.8837967912721574</v>
      </c>
      <c r="L24" s="119">
        <f>'Tab4'!L89*100/'Tab4'!L36</f>
        <v>-3.38627702166870526</v>
      </c>
      <c r="M24" s="119">
        <f>'Tab4'!M89*100/'Tab4'!M36</f>
        <v>-3.69706835161800917</v>
      </c>
      <c r="N24" s="119">
        <f>'Tab4'!N89*100/'Tab4'!N36</f>
        <v>4.80859684777967189</v>
      </c>
      <c r="O24" s="119">
        <f>'Tab4'!O89*100/'Tab4'!O36</f>
        <v>-0.227528363454621152</v>
      </c>
    </row>
    <row r="25" spans="1:15">
      <c r="A25" s="101" t="n">
        <v>17</v>
      </c>
      <c r="B25" s="101" t="s">
        <v>61</v>
      </c>
      <c r="C25" s="102">
        <f>'Tab4'!C90*100/'Tab4'!C37</f>
        <v>28.1308964330166198</v>
      </c>
      <c r="D25" s="102">
        <f>'Tab4'!D90*100/'Tab4'!D37</f>
        <v>22.6589585942304659</v>
      </c>
      <c r="E25" s="102">
        <f>'Tab4'!E90*100/'Tab4'!E37</f>
        <v>7.16473460861492839</v>
      </c>
      <c r="F25" s="102">
        <f>'Tab4'!F90*100/'Tab4'!F37</f>
        <v>-8.04610059629715479</v>
      </c>
      <c r="G25" s="102">
        <f>'Tab4'!G90*100/'Tab4'!G37</f>
        <v>-5.15230946976435078</v>
      </c>
      <c r="H25" s="102">
        <f>'Tab4'!H90*100/'Tab4'!H37</f>
        <v>-13.2622973403021476</v>
      </c>
      <c r="I25" s="102">
        <f>'Tab4'!I90*100/'Tab4'!I37</f>
        <v>-11.4559818600460019</v>
      </c>
      <c r="J25" s="102">
        <f>'Tab4'!J90*100/'Tab4'!J37</f>
        <v>-10.9260678798688158</v>
      </c>
      <c r="K25" s="102">
        <f>'Tab4'!K90*100/'Tab4'!K37</f>
        <v>-13.117146989210136</v>
      </c>
      <c r="L25" s="102">
        <f>'Tab4'!L90*100/'Tab4'!L37</f>
        <v>-4.26527954642427876</v>
      </c>
      <c r="M25" s="102">
        <f>'Tab4'!M90*100/'Tab4'!M37</f>
        <v>-4.37587029011343098</v>
      </c>
      <c r="N25" s="102">
        <f>'Tab4'!N90*100/'Tab4'!N37</f>
        <v>5.66254367350395071</v>
      </c>
      <c r="O25" s="102">
        <f>'Tab4'!O90*100/'Tab4'!O37</f>
        <v>-0.581993388555105984</v>
      </c>
    </row>
    <row r="26" spans="1:15">
      <c r="A26" s="101" t="n">
        <v>17</v>
      </c>
      <c r="B26" s="127" t="s">
        <v>62</v>
      </c>
      <c r="C26" s="102">
        <f>'Tab4'!C91*100/'Tab4'!C38</f>
        <v>25.4572557779068909</v>
      </c>
      <c r="D26" s="102">
        <f>'Tab4'!D91*100/'Tab4'!D38</f>
        <v>19.1351996783224543</v>
      </c>
      <c r="E26" s="102">
        <f>'Tab4'!E91*100/'Tab4'!E38</f>
        <v>7.19772339686213769</v>
      </c>
      <c r="F26" s="102">
        <f>'Tab4'!F91*100/'Tab4'!F38</f>
        <v>-6.51312276763223252</v>
      </c>
      <c r="G26" s="102">
        <f>'Tab4'!G91*100/'Tab4'!G38</f>
        <v>-3.53139039845263314</v>
      </c>
      <c r="H26" s="102">
        <f>'Tab4'!H91*100/'Tab4'!H38</f>
        <v>-11.7021507006562562</v>
      </c>
      <c r="I26" s="102">
        <f>'Tab4'!I91*100/'Tab4'!I38</f>
        <v>-9.10613004775254176</v>
      </c>
      <c r="J26" s="102">
        <f>'Tab4'!J91*100/'Tab4'!J38</f>
        <v>-9.12119691166956947</v>
      </c>
      <c r="K26" s="102">
        <f>'Tab4'!K91*100/'Tab4'!K38</f>
        <v>-11.3586262033480452</v>
      </c>
      <c r="L26" s="102">
        <f>'Tab4'!L91*100/'Tab4'!L38</f>
        <v>-3.691099155973117</v>
      </c>
      <c r="M26" s="102">
        <f>'Tab4'!M91*100/'Tab4'!M38</f>
        <v>-3.82368755844295283</v>
      </c>
      <c r="N26" s="102">
        <f>'Tab4'!N91*100/'Tab4'!N38</f>
        <v>5.4123000226944642</v>
      </c>
      <c r="O26" s="102">
        <f>'Tab4'!O91*100/'Tab4'!O38</f>
        <v>-0.137077072345116568</v>
      </c>
    </row>
    <row r="27" spans="1:15">
      <c r="A27" s="101" t="n">
        <v>17</v>
      </c>
      <c r="B27" s="101" t="s">
        <v>63</v>
      </c>
      <c r="C27" s="102">
        <f>'Tab4'!C92*100/'Tab4'!C39</f>
        <v>11.0575851325855403</v>
      </c>
      <c r="D27" s="102">
        <f>'Tab4'!D92*100/'Tab4'!D39</f>
        <v>0.722600710095204946</v>
      </c>
      <c r="E27" s="102">
        <f>'Tab4'!E92*100/'Tab4'!E39</f>
        <v>2.53209293221472498</v>
      </c>
      <c r="F27" s="102">
        <f>'Tab4'!F92*100/'Tab4'!F39</f>
        <v>-2.94858062516651351</v>
      </c>
      <c r="G27" s="102">
        <f>'Tab4'!G92*100/'Tab4'!G39</f>
        <v>1.40116029339002495</v>
      </c>
      <c r="H27" s="102">
        <f>'Tab4'!H92*100/'Tab4'!H39</f>
        <v>-3.95772051827163054</v>
      </c>
      <c r="I27" s="102">
        <f>'Tab4'!I92*100/'Tab4'!I39</f>
        <v>-3.57494331743865512</v>
      </c>
      <c r="J27" s="102">
        <f>'Tab4'!J92*100/'Tab4'!J39</f>
        <v>-2.81808839760981744</v>
      </c>
      <c r="K27" s="102">
        <f>'Tab4'!K92*100/'Tab4'!K39</f>
        <v>-8.1421712819230212</v>
      </c>
      <c r="L27" s="102">
        <f>'Tab4'!L92*100/'Tab4'!L39</f>
        <v>-1.62625938592532577</v>
      </c>
      <c r="M27" s="102">
        <f>'Tab4'!M92*100/'Tab4'!M39</f>
        <v>-2.96597958884073964</v>
      </c>
      <c r="N27" s="102">
        <f>'Tab4'!N92*100/'Tab4'!N39</f>
        <v>1.32286495685600736</v>
      </c>
      <c r="O27" s="102">
        <f>'Tab4'!O92*100/'Tab4'!O39</f>
        <v>-0.749786590836183375</v>
      </c>
    </row>
    <row r="28" spans="1:15">
      <c r="A28" s="93" t="s">
        <v>58</v>
      </c>
      <c r="B28" s="93"/>
      <c r="C28" s="96"/>
      <c r="D28" s="96"/>
      <c r="E28" s="96"/>
      <c r="F28" s="96"/>
      <c r="G28" s="96"/>
      <c r="H28" s="96"/>
      <c r="I28" s="96"/>
      <c r="J28" s="96"/>
      <c r="K28" s="96"/>
      <c r="L28" s="96"/>
      <c r="M28" s="96"/>
      <c r="N28" s="96"/>
      <c r="O28" s="96"/>
    </row>
    <row r="29" spans="1:15">
      <c r="A29" s="120" t="n">
        <v>16</v>
      </c>
      <c r="B29" s="118" t="s">
        <v>65</v>
      </c>
      <c r="C29" s="119">
        <f>'Tab4'!C94*100/'Tab4'!C36</f>
        <v>4.97811939138838344</v>
      </c>
      <c r="D29" s="119">
        <f>'Tab4'!D94*100/'Tab4'!D36</f>
        <v>-1.60115326700121674</v>
      </c>
      <c r="E29" s="119">
        <f>'Tab4'!E94*100/'Tab4'!E36</f>
        <v>7.45160741404275928</v>
      </c>
      <c r="F29" s="119">
        <f>'Tab4'!F94*100/'Tab4'!F36</f>
        <v>-3.27583051598424202</v>
      </c>
      <c r="G29" s="119">
        <f>'Tab4'!G94*100/'Tab4'!G36</f>
        <v>-4.29039725424849827</v>
      </c>
      <c r="H29" s="119">
        <f>'Tab4'!H94*100/'Tab4'!H36</f>
        <v>-11.1470704385432615</v>
      </c>
      <c r="I29" s="119">
        <f>'Tab4'!I94*100/'Tab4'!I36</f>
        <v>-7.37647810494344469</v>
      </c>
      <c r="J29" s="119">
        <f>'Tab4'!J94*100/'Tab4'!J36</f>
        <v>-8.43856252588589939</v>
      </c>
      <c r="K29" s="119">
        <f>'Tab4'!K94*100/'Tab4'!K36</f>
        <v>-11.3384254309500641</v>
      </c>
      <c r="L29" s="119">
        <f>'Tab4'!L94*100/'Tab4'!L36</f>
        <v>-2.39482699389654652</v>
      </c>
      <c r="M29" s="119">
        <f>'Tab4'!M94*100/'Tab4'!M36</f>
        <v>-1.04763647688489492</v>
      </c>
      <c r="N29" s="119">
        <f>'Tab4'!N94*100/'Tab4'!N36</f>
        <v>8.31334701072037419</v>
      </c>
      <c r="O29" s="119">
        <f>'Tab4'!O94*100/'Tab4'!O36</f>
        <v>-2.51394226601554616</v>
      </c>
    </row>
    <row r="30" spans="1:15">
      <c r="A30" s="103" t="n">
        <v>16</v>
      </c>
      <c r="B30" s="101" t="s">
        <v>61</v>
      </c>
      <c r="C30" s="102">
        <f>'Tab4'!C95*100/'Tab4'!C37</f>
        <v>2.50840350453626737</v>
      </c>
      <c r="D30" s="102">
        <f>'Tab4'!D95*100/'Tab4'!D37</f>
        <v>-4.57631601305001823</v>
      </c>
      <c r="E30" s="102">
        <f>'Tab4'!E95*100/'Tab4'!E37</f>
        <v>4.1718726075272583</v>
      </c>
      <c r="F30" s="102">
        <f>'Tab4'!F95*100/'Tab4'!F37</f>
        <v>-6.63146066660675526</v>
      </c>
      <c r="G30" s="102">
        <f>'Tab4'!G95*100/'Tab4'!G37</f>
        <v>-7.15446272530336902</v>
      </c>
      <c r="H30" s="102">
        <f>'Tab4'!H95*100/'Tab4'!H37</f>
        <v>-15.757500994788634</v>
      </c>
      <c r="I30" s="102">
        <f>'Tab4'!I95*100/'Tab4'!I37</f>
        <v>-11.4813255721414329</v>
      </c>
      <c r="J30" s="102">
        <f>'Tab4'!J95*100/'Tab4'!J37</f>
        <v>-12.2393329611774941</v>
      </c>
      <c r="K30" s="102">
        <f>'Tab4'!K95*100/'Tab4'!K37</f>
        <v>-14.6423776625896878</v>
      </c>
      <c r="L30" s="102">
        <f>'Tab4'!L95*100/'Tab4'!L37</f>
        <v>-4.70994649500774365</v>
      </c>
      <c r="M30" s="102">
        <f>'Tab4'!M95*100/'Tab4'!M37</f>
        <v>-1.79541960403322047</v>
      </c>
      <c r="N30" s="102">
        <f>'Tab4'!N95*100/'Tab4'!N37</f>
        <v>8.5355990355950393</v>
      </c>
      <c r="O30" s="102">
        <f>'Tab4'!O95*100/'Tab4'!O37</f>
        <v>-5.31435562892005553</v>
      </c>
    </row>
    <row r="31" spans="1:15">
      <c r="A31" s="103" t="n">
        <v>16</v>
      </c>
      <c r="B31" s="127" t="s">
        <v>62</v>
      </c>
      <c r="C31" s="102">
        <f>'Tab4'!C96*100/'Tab4'!C38</f>
        <v>4.57910244808288258</v>
      </c>
      <c r="D31" s="102">
        <f>'Tab4'!D96*100/'Tab4'!D38</f>
        <v>-2.2823473797311129</v>
      </c>
      <c r="E31" s="102">
        <f>'Tab4'!E96*100/'Tab4'!E38</f>
        <v>6.87981256821287257</v>
      </c>
      <c r="F31" s="102">
        <f>'Tab4'!F96*100/'Tab4'!F38</f>
        <v>-3.92915560586214028</v>
      </c>
      <c r="G31" s="102">
        <f>'Tab4'!G96*100/'Tab4'!G38</f>
        <v>-5.0983442458234185</v>
      </c>
      <c r="H31" s="102">
        <f>'Tab4'!H96*100/'Tab4'!H38</f>
        <v>-12.5037078610420807</v>
      </c>
      <c r="I31" s="102">
        <f>'Tab4'!I96*100/'Tab4'!I38</f>
        <v>-8.67069768055046808</v>
      </c>
      <c r="J31" s="102">
        <f>'Tab4'!J96*100/'Tab4'!J38</f>
        <v>-9.60484324340612794</v>
      </c>
      <c r="K31" s="102">
        <f>'Tab4'!K96*100/'Tab4'!K38</f>
        <v>-12.3530392218718124</v>
      </c>
      <c r="L31" s="102">
        <f>'Tab4'!L96*100/'Tab4'!L38</f>
        <v>-2.99802341578988507</v>
      </c>
      <c r="M31" s="102">
        <f>'Tab4'!M96*100/'Tab4'!M38</f>
        <v>-1.07850495276067315</v>
      </c>
      <c r="N31" s="102">
        <f>'Tab4'!N96*100/'Tab4'!N38</f>
        <v>9.01026712608045877</v>
      </c>
      <c r="O31" s="102">
        <f>'Tab4'!O96*100/'Tab4'!O38</f>
        <v>-3.17079012203845867</v>
      </c>
    </row>
    <row r="32" spans="1:15">
      <c r="A32" s="103" t="n">
        <v>16</v>
      </c>
      <c r="B32" s="101" t="s">
        <v>63</v>
      </c>
      <c r="C32" s="102">
        <f>'Tab4'!C97*100/'Tab4'!C39</f>
        <v>7.28201001527846525</v>
      </c>
      <c r="D32" s="102">
        <f>'Tab4'!D97*100/'Tab4'!D39</f>
        <v>2.33200484996112412</v>
      </c>
      <c r="E32" s="102">
        <f>'Tab4'!E97*100/'Tab4'!E39</f>
        <v>10.7531032682865835</v>
      </c>
      <c r="F32" s="102">
        <f>'Tab4'!F97*100/'Tab4'!F39</f>
        <v>0.496414182330264975</v>
      </c>
      <c r="G32" s="102">
        <f>'Tab4'!G97*100/'Tab4'!G39</f>
        <v>0.374621436610681879</v>
      </c>
      <c r="H32" s="102">
        <f>'Tab4'!H97*100/'Tab4'!H39</f>
        <v>-3.31395886232526271</v>
      </c>
      <c r="I32" s="102">
        <f>'Tab4'!I97*100/'Tab4'!I39</f>
        <v>0.0962380178230634087</v>
      </c>
      <c r="J32" s="102">
        <f>'Tab4'!J97*100/'Tab4'!J39</f>
        <v>-1.70455472245934363</v>
      </c>
      <c r="K32" s="102">
        <f>'Tab4'!K97*100/'Tab4'!K39</f>
        <v>-5.48012983976641888</v>
      </c>
      <c r="L32" s="102">
        <f>'Tab4'!L97*100/'Tab4'!L39</f>
        <v>1.08797894725395427</v>
      </c>
      <c r="M32" s="102">
        <f>'Tab4'!M97*100/'Tab4'!M39</f>
        <v>-0.869404466096488093</v>
      </c>
      <c r="N32" s="102">
        <f>'Tab4'!N97*100/'Tab4'!N39</f>
        <v>4.28938826331156609</v>
      </c>
      <c r="O32" s="102">
        <f>'Tab4'!O97*100/'Tab4'!O39</f>
        <v>1.27864259085068244</v>
      </c>
    </row>
    <row r="33" spans="1:9">
      <c r="A33" s="19"/>
      <c r="B33" s="19"/>
      <c r="C33" s="19"/>
      <c r="D33" s="19"/>
      <c r="E33" s="19"/>
      <c r="F33" s="19"/>
      <c r="G33" s="19"/>
      <c r="H33" s="19"/>
      <c r="I33" s="19"/>
    </row>
    <row r="34" spans="3:9">
      <c r="C34" s="19"/>
      <c r="D34" s="19"/>
      <c r="E34" s="19"/>
      <c r="F34" s="19"/>
      <c r="G34" s="106"/>
      <c r="H34" s="88"/>
      <c r="I34" s="93"/>
    </row>
    <row r="35" spans="1:9">
      <c r="A35" s="19"/>
      <c r="B35" s="19"/>
      <c r="C35" s="19"/>
      <c r="D35" s="19"/>
      <c r="E35" s="19"/>
      <c r="F35" s="19"/>
      <c r="G35" s="106"/>
      <c r="H35" s="88"/>
      <c r="I35" s="93"/>
    </row>
    <row r="36" spans="1:9">
      <c r="A36" s="19"/>
      <c r="B36" s="19"/>
      <c r="C36" s="19"/>
      <c r="D36" s="19"/>
      <c r="E36" s="19"/>
      <c r="F36" s="19"/>
      <c r="G36" s="106"/>
      <c r="H36" s="88"/>
      <c r="I36" s="93"/>
    </row>
    <row r="37" spans="1:9">
      <c r="A37" s="19"/>
      <c r="B37" s="19"/>
      <c r="C37" s="19"/>
      <c r="D37" s="19"/>
      <c r="E37" s="19"/>
      <c r="F37" s="19"/>
      <c r="G37" s="106"/>
      <c r="H37" s="88"/>
      <c r="I37" s="93"/>
    </row>
    <row r="38" spans="1:9">
      <c r="A38" s="19"/>
      <c r="B38" s="19"/>
      <c r="C38" s="19"/>
      <c r="D38" s="19"/>
      <c r="E38" s="19"/>
      <c r="F38" s="19"/>
      <c r="G38" s="106"/>
      <c r="H38" s="88"/>
      <c r="I38" s="93"/>
    </row>
    <row r="39" spans="1:9">
      <c r="A39" s="19"/>
      <c r="B39" s="19"/>
      <c r="C39" s="19"/>
      <c r="D39" s="19"/>
      <c r="E39" s="19"/>
      <c r="F39" s="19"/>
      <c r="G39" s="106"/>
      <c r="H39" s="88"/>
      <c r="I39" s="93"/>
    </row>
    <row r="40" spans="1:9">
      <c r="A40" s="19"/>
      <c r="B40" s="19"/>
      <c r="C40" s="19"/>
      <c r="D40" s="19"/>
      <c r="E40" s="19"/>
      <c r="F40" s="19"/>
      <c r="G40" s="106"/>
      <c r="H40" s="88"/>
      <c r="I40" s="93"/>
    </row>
    <row r="41" spans="1:9">
      <c r="A41" s="19"/>
      <c r="B41" s="19"/>
      <c r="C41" s="19"/>
      <c r="D41" s="19"/>
      <c r="E41" s="19"/>
      <c r="F41" s="19"/>
      <c r="G41" s="106"/>
      <c r="H41" s="88"/>
      <c r="I41" s="93"/>
    </row>
    <row r="42" spans="1:9">
      <c r="A42" s="19"/>
      <c r="B42" s="19"/>
      <c r="C42" s="19"/>
      <c r="D42" s="19"/>
      <c r="E42" s="19"/>
      <c r="F42" s="19"/>
      <c r="G42" s="106"/>
      <c r="H42" s="88"/>
      <c r="I42" s="93"/>
    </row>
    <row r="43" spans="1:9">
      <c r="A43" s="19"/>
      <c r="B43" s="19"/>
      <c r="C43" s="19"/>
      <c r="D43" s="19"/>
      <c r="E43" s="19"/>
      <c r="F43" s="19"/>
      <c r="G43" s="106"/>
      <c r="H43" s="88"/>
      <c r="I43" s="93"/>
    </row>
    <row r="44" spans="1:9">
      <c r="A44" s="19"/>
      <c r="B44" s="19"/>
      <c r="C44" s="19"/>
      <c r="D44" s="19"/>
      <c r="E44" s="19"/>
      <c r="F44" s="19"/>
      <c r="G44" s="106"/>
      <c r="H44" s="88"/>
      <c r="I44" s="93"/>
    </row>
    <row r="45" spans="1:9">
      <c r="A45" s="19"/>
      <c r="B45" s="19"/>
      <c r="C45" s="19"/>
      <c r="D45" s="19"/>
      <c r="E45" s="19"/>
      <c r="F45" s="19"/>
      <c r="G45" s="106"/>
      <c r="H45" s="88"/>
      <c r="I45" s="93"/>
    </row>
    <row r="46" spans="1:9">
      <c r="A46" s="19"/>
      <c r="B46" s="19"/>
      <c r="C46" s="19"/>
      <c r="D46" s="19"/>
      <c r="E46" s="19"/>
      <c r="F46" s="19"/>
      <c r="G46" s="106"/>
      <c r="H46" s="88"/>
      <c r="I46" s="93"/>
    </row>
    <row r="47" spans="1:9">
      <c r="A47" s="19"/>
      <c r="B47" s="19"/>
      <c r="C47" s="19"/>
      <c r="D47" s="19"/>
      <c r="E47" s="19"/>
      <c r="F47" s="19"/>
      <c r="G47" s="106"/>
      <c r="H47" s="88"/>
      <c r="I47" s="93"/>
    </row>
    <row r="48" spans="1:9">
      <c r="A48" s="19"/>
      <c r="B48" s="19"/>
      <c r="C48" s="19"/>
      <c r="D48" s="19"/>
      <c r="E48" s="19"/>
      <c r="F48" s="19"/>
      <c r="G48" s="106"/>
      <c r="H48" s="88"/>
      <c r="I48" s="93"/>
    </row>
    <row r="49" spans="1:15">
      <c r="A49" s="88"/>
      <c r="B49" s="89" t="s">
        <v>45</v>
      </c>
      <c r="C49" s="90"/>
      <c r="D49" s="91"/>
      <c r="E49" s="44" t="s">
        <v>72</v>
      </c>
      <c r="F49" s="92"/>
      <c r="G49" s="92"/>
      <c r="H49" s="92"/>
      <c r="I49" s="92"/>
      <c r="J49" s="92"/>
      <c r="K49" s="92"/>
      <c r="L49" s="92"/>
      <c r="M49" s="92"/>
      <c r="N49" s="92"/>
      <c r="O49" s="88"/>
    </row>
    <row r="50" spans="1:15">
      <c r="A50" s="93" t="s">
        <v>58</v>
      </c>
      <c r="B50" s="67"/>
      <c r="C50" s="92" t="s">
        <v>3</v>
      </c>
      <c r="D50" s="92" t="s">
        <v>4</v>
      </c>
      <c r="E50" s="92" t="s">
        <v>5</v>
      </c>
      <c r="F50" s="92" t="s">
        <v>6</v>
      </c>
      <c r="G50" s="92" t="s">
        <v>8</v>
      </c>
      <c r="H50" s="92" t="s">
        <v>9</v>
      </c>
      <c r="I50" s="92" t="s">
        <v>10</v>
      </c>
      <c r="J50" s="92" t="s">
        <v>11</v>
      </c>
      <c r="K50" s="92" t="s">
        <v>12</v>
      </c>
      <c r="L50" s="92" t="s">
        <v>13</v>
      </c>
      <c r="M50" s="92" t="s">
        <v>14</v>
      </c>
      <c r="N50" s="92" t="s">
        <v>15</v>
      </c>
      <c r="O50" s="93" t="s">
        <v>59</v>
      </c>
    </row>
    <row r="51" spans="1:15">
      <c r="A51" s="114" t="n">
        <v>21</v>
      </c>
      <c r="B51" s="114" t="s">
        <v>60</v>
      </c>
      <c r="C51" s="115" t="n">
        <v>34.1042304997187173</v>
      </c>
      <c r="D51" s="115" t="n">
        <v>0.1657025872136958</v>
      </c>
      <c r="E51" s="115" t="n">
        <v>3.27860293208392184</v>
      </c>
      <c r="F51" s="115" t="n">
        <v>-2.65701213228727218</v>
      </c>
      <c r="G51" s="115" t="n">
        <v>-3.5935202868880598</v>
      </c>
      <c r="H51" s="115" t="n">
        <v>-12.1935670023769891</v>
      </c>
      <c r="I51" s="115" t="n">
        <v>-6.86470370014151765</v>
      </c>
      <c r="J51" s="115" t="n">
        <v>-6.48218628488204018</v>
      </c>
      <c r="K51" s="115" t="n">
        <v>-5.21592173781618662</v>
      </c>
      <c r="L51" s="115" t="n">
        <v>-0.612522499003860688</v>
      </c>
      <c r="M51" s="115" t="n">
        <v>0.81202511644522577</v>
      </c>
      <c r="N51" s="115" t="n">
        <v>12.208406040037918</v>
      </c>
      <c r="O51" s="115" t="n">
        <v>1.07912779434192996</v>
      </c>
    </row>
    <row r="52" spans="1:15">
      <c r="A52" s="94" t="n">
        <v>21</v>
      </c>
      <c r="B52" s="94" t="s">
        <v>61</v>
      </c>
      <c r="C52" s="95" t="n">
        <v>40.9583520759039601</v>
      </c>
      <c r="D52" s="95" t="n">
        <v>-0.221200977550651467</v>
      </c>
      <c r="E52" s="95" t="n">
        <v>-1.06705125648647603</v>
      </c>
      <c r="F52" s="95" t="n">
        <v>-9.03585125277663437</v>
      </c>
      <c r="G52" s="95" t="n">
        <v>-9.21392499571049228</v>
      </c>
      <c r="H52" s="95" t="n">
        <v>-18.2956858853372424</v>
      </c>
      <c r="I52" s="95" t="n">
        <v>-10.9501439893156061</v>
      </c>
      <c r="J52" s="95" t="n">
        <v>-8.30129706317444871</v>
      </c>
      <c r="K52" s="95" t="n">
        <v>-8.23451940957425244</v>
      </c>
      <c r="L52" s="95" t="n">
        <v>-1.2451249994203335</v>
      </c>
      <c r="M52" s="95" t="n">
        <v>2.22731298778989295</v>
      </c>
      <c r="N52" s="95" t="n">
        <v>14.9373263896939878</v>
      </c>
      <c r="O52" s="95" t="n">
        <v>-0.70348403132984938</v>
      </c>
    </row>
    <row r="53" spans="1:15">
      <c r="A53" s="94" t="n">
        <v>21</v>
      </c>
      <c r="B53" s="94" t="s">
        <v>62</v>
      </c>
      <c r="C53" s="95" t="n">
        <v>31.7371149107319361</v>
      </c>
      <c r="D53" s="95" t="n">
        <v>3.95687189025368191</v>
      </c>
      <c r="E53" s="95" t="n">
        <v>12.8392986961488518</v>
      </c>
      <c r="F53" s="95" t="n">
        <v>8.21681127675442724</v>
      </c>
      <c r="G53" s="95" t="n">
        <v>4.77260496426446412</v>
      </c>
      <c r="H53" s="95" t="n">
        <v>-2.07048915660375243</v>
      </c>
      <c r="I53" s="95" t="n">
        <v>-2.2064446689388828</v>
      </c>
      <c r="J53" s="95" t="n">
        <v>-1.79857813193349259</v>
      </c>
      <c r="K53" s="95" t="n">
        <v>0.512665577763719771</v>
      </c>
      <c r="L53" s="95" t="n">
        <v>3.54900535324829258</v>
      </c>
      <c r="M53" s="95" t="n">
        <v>2.59731676690238134</v>
      </c>
      <c r="N53" s="95" t="n">
        <v>12.0688841262497792</v>
      </c>
      <c r="O53" s="95" t="n">
        <v>6.18125513373679247</v>
      </c>
    </row>
    <row r="54" spans="1:15">
      <c r="A54" s="94" t="n">
        <v>21</v>
      </c>
      <c r="B54" s="94" t="s">
        <v>63</v>
      </c>
      <c r="C54" s="95" t="n">
        <v>5.12196849835879586</v>
      </c>
      <c r="D54" s="95" t="n">
        <v>-7.34644720995583977</v>
      </c>
      <c r="E54" s="95" t="n">
        <v>1.49479301957635684</v>
      </c>
      <c r="F54" s="95" t="n">
        <v>2.62828535669586882</v>
      </c>
      <c r="G54" s="95" t="n">
        <v>4.1018253949512351</v>
      </c>
      <c r="H54" s="95" t="n">
        <v>-6.43965334026022873</v>
      </c>
      <c r="I54" s="95" t="n">
        <v>2.28823765556001524</v>
      </c>
      <c r="J54" s="95" t="n">
        <v>-8.93333648192315444</v>
      </c>
      <c r="K54" s="95" t="n">
        <v>-4.17266866602120423</v>
      </c>
      <c r="L54" s="95" t="n">
        <v>-7.79984414480364308</v>
      </c>
      <c r="M54" s="95" t="n">
        <v>-10.8602734550263271</v>
      </c>
      <c r="N54" s="95" t="n">
        <v>-1.33893782322242383</v>
      </c>
      <c r="O54" s="95" t="n">
        <v>-2.60467093300588015</v>
      </c>
    </row>
    <row r="55" spans="1:15">
      <c r="A55" s="93" t="s">
        <v>58</v>
      </c>
      <c r="B55" s="93"/>
      <c r="C55" s="96"/>
      <c r="D55" s="96"/>
      <c r="E55" s="96"/>
      <c r="F55" s="96"/>
      <c r="G55" s="96"/>
      <c r="H55" s="96"/>
      <c r="I55" s="96"/>
      <c r="J55" s="96"/>
      <c r="K55" s="96"/>
      <c r="L55" s="96"/>
      <c r="M55" s="96"/>
      <c r="N55" s="96"/>
      <c r="O55" s="96"/>
    </row>
    <row r="56" spans="1:15">
      <c r="A56" s="116" t="n">
        <v>20</v>
      </c>
      <c r="B56" s="114" t="s">
        <v>60</v>
      </c>
      <c r="C56" s="115" t="n">
        <v>10.1507261510559026</v>
      </c>
      <c r="D56" s="115" t="n">
        <v>0.0733707973234772481</v>
      </c>
      <c r="E56" s="115" t="n">
        <v>13.342768030117746</v>
      </c>
      <c r="F56" s="115" t="n">
        <v>39.7892307058164576</v>
      </c>
      <c r="G56" s="115" t="n">
        <v>17.7746939448482379</v>
      </c>
      <c r="H56" s="115" t="n">
        <v>-1.54903065360464893</v>
      </c>
      <c r="I56" s="115" t="n">
        <v>-6.69323037605968363</v>
      </c>
      <c r="J56" s="115" t="n">
        <v>-7.52421648507164953</v>
      </c>
      <c r="K56" s="115" t="n">
        <v>-10.1490773690935789</v>
      </c>
      <c r="L56" s="115" t="n">
        <v>-3.94965719075033217</v>
      </c>
      <c r="M56" s="115" t="n">
        <v>8.7393687913054201</v>
      </c>
      <c r="N56" s="115" t="n">
        <v>34.2757038238005478</v>
      </c>
      <c r="O56" s="115" t="n">
        <v>7.85672084747392674</v>
      </c>
    </row>
    <row r="57" spans="1:15">
      <c r="A57" s="97" t="n">
        <v>20</v>
      </c>
      <c r="B57" s="94" t="s">
        <v>61</v>
      </c>
      <c r="C57" s="95" t="n">
        <v>12.3756614001976324</v>
      </c>
      <c r="D57" s="95" t="n">
        <v>1.46864464549883706</v>
      </c>
      <c r="E57" s="95" t="n">
        <v>14.8464345834049087</v>
      </c>
      <c r="F57" s="95" t="n">
        <v>45.8757842896296282</v>
      </c>
      <c r="G57" s="95" t="n">
        <v>20.0550915642202483</v>
      </c>
      <c r="H57" s="95" t="n">
        <v>-2.04831177744485382</v>
      </c>
      <c r="I57" s="95" t="n">
        <v>-9.32707601986628454</v>
      </c>
      <c r="J57" s="95" t="n">
        <v>-8.4589665230637241</v>
      </c>
      <c r="K57" s="95" t="n">
        <v>-12.7104771356095814</v>
      </c>
      <c r="L57" s="95" t="n">
        <v>-5.14234306092062621</v>
      </c>
      <c r="M57" s="95" t="n">
        <v>10.9510714567267708</v>
      </c>
      <c r="N57" s="95" t="n">
        <v>42.6036792632200019</v>
      </c>
      <c r="O57" s="95" t="n">
        <v>9.20743272383266387</v>
      </c>
    </row>
    <row r="58" spans="1:15">
      <c r="A58" s="97" t="n">
        <v>20</v>
      </c>
      <c r="B58" s="94" t="s">
        <v>62</v>
      </c>
      <c r="C58" s="95" t="n">
        <v>8.73042099002032401</v>
      </c>
      <c r="D58" s="95" t="n">
        <v>-0.559872352880244506</v>
      </c>
      <c r="E58" s="95" t="n">
        <v>13.5795009299732961</v>
      </c>
      <c r="F58" s="95" t="n">
        <v>37.0544860598390926</v>
      </c>
      <c r="G58" s="95" t="n">
        <v>17.2049812589101023</v>
      </c>
      <c r="H58" s="95" t="n">
        <v>-0.197324319986561996</v>
      </c>
      <c r="I58" s="95" t="n">
        <v>-2.37261251734864631</v>
      </c>
      <c r="J58" s="95" t="n">
        <v>-6.81382592029622014</v>
      </c>
      <c r="K58" s="95" t="n">
        <v>-4.18535268181704811</v>
      </c>
      <c r="L58" s="95" t="n">
        <v>1.20754930747645162</v>
      </c>
      <c r="M58" s="95" t="n">
        <v>10.3165686339301743</v>
      </c>
      <c r="N58" s="95" t="n">
        <v>30.9818065088699512</v>
      </c>
      <c r="O58" s="95" t="n">
        <v>8.74552715805772607</v>
      </c>
    </row>
    <row r="59" spans="1:15">
      <c r="A59" s="97" t="n">
        <v>20</v>
      </c>
      <c r="B59" s="94" t="s">
        <v>63</v>
      </c>
      <c r="C59" s="95" t="n">
        <v>2.37324958084397775</v>
      </c>
      <c r="D59" s="95" t="n">
        <v>-5.44784754528065562</v>
      </c>
      <c r="E59" s="95" t="n">
        <v>5.09363118993080821</v>
      </c>
      <c r="F59" s="95" t="n">
        <v>15.6351099251426113</v>
      </c>
      <c r="G59" s="95" t="n">
        <v>7.58731433159373481</v>
      </c>
      <c r="H59" s="95" t="n">
        <v>-2.38741823505797246</v>
      </c>
      <c r="I59" s="95" t="n">
        <v>-4.08765674073724128</v>
      </c>
      <c r="J59" s="95" t="n">
        <v>-4.54105367558504458</v>
      </c>
      <c r="K59" s="95" t="n">
        <v>-12.0221031005738261</v>
      </c>
      <c r="L59" s="95" t="n">
        <v>-10.7752615297423624</v>
      </c>
      <c r="M59" s="95" t="n">
        <v>-6.46799064868821638</v>
      </c>
      <c r="N59" s="95" t="n">
        <v>0.106264906604954268</v>
      </c>
      <c r="O59" s="95" t="n">
        <v>-1.2444801284624647</v>
      </c>
    </row>
    <row r="60" spans="1:15">
      <c r="A60" s="93" t="s">
        <v>58</v>
      </c>
      <c r="B60" s="93"/>
      <c r="C60" s="96"/>
      <c r="D60" s="96"/>
      <c r="E60" s="96"/>
      <c r="F60" s="96"/>
      <c r="G60" s="96"/>
      <c r="H60" s="96"/>
      <c r="I60" s="96"/>
      <c r="J60" s="96"/>
      <c r="K60" s="96"/>
      <c r="L60" s="96"/>
      <c r="M60" s="96"/>
      <c r="N60" s="96"/>
      <c r="O60" s="96"/>
    </row>
    <row r="61" spans="1:15">
      <c r="A61" s="114" t="n">
        <v>19</v>
      </c>
      <c r="B61" s="114" t="s">
        <v>60</v>
      </c>
      <c r="C61" s="115" t="n">
        <v>10.6926258226734472</v>
      </c>
      <c r="D61" s="115" t="n">
        <v>-0.914799192096878144</v>
      </c>
      <c r="E61" s="115" t="n">
        <v>2.72571138071745001</v>
      </c>
      <c r="F61" s="115" t="n">
        <v>-2.3393468075459678</v>
      </c>
      <c r="G61" s="115" t="n">
        <v>-5.16206152704693633</v>
      </c>
      <c r="H61" s="115" t="n">
        <v>-12.0209944903203176</v>
      </c>
      <c r="I61" s="115" t="n">
        <v>-8.44643519599899584</v>
      </c>
      <c r="J61" s="115" t="n">
        <v>-7.0482680919471159</v>
      </c>
      <c r="K61" s="115" t="n">
        <v>-9.09275772523052872</v>
      </c>
      <c r="L61" s="115" t="n">
        <v>-0.334427941358361336</v>
      </c>
      <c r="M61" s="115" t="n">
        <v>-1.71940478971164428</v>
      </c>
      <c r="N61" s="115" t="n">
        <v>4.5063959000288083</v>
      </c>
      <c r="O61" s="115" t="n">
        <v>-2.42948022148637666</v>
      </c>
    </row>
    <row r="62" spans="1:15">
      <c r="A62" s="94" t="n">
        <v>19</v>
      </c>
      <c r="B62" s="98" t="s">
        <v>61</v>
      </c>
      <c r="C62" s="95" t="n">
        <v>11.6299776016621035</v>
      </c>
      <c r="D62" s="95" t="n">
        <v>-0.523555353573696625</v>
      </c>
      <c r="E62" s="95" t="n">
        <v>2.19206922616763444</v>
      </c>
      <c r="F62" s="95" t="n">
        <v>-0.790665967974483319</v>
      </c>
      <c r="G62" s="95" t="n">
        <v>-5.44284250212151122</v>
      </c>
      <c r="H62" s="95" t="n">
        <v>-15.370453670684082</v>
      </c>
      <c r="I62" s="95" t="n">
        <v>-11.9870525549407834</v>
      </c>
      <c r="J62" s="95" t="n">
        <v>-6.88969166345910544</v>
      </c>
      <c r="K62" s="95" t="n">
        <v>-11.8089788120069272</v>
      </c>
      <c r="L62" s="95" t="n">
        <v>-1.83684920771089661</v>
      </c>
      <c r="M62" s="95" t="n">
        <v>-0.479036917840232146</v>
      </c>
      <c r="N62" s="95" t="n">
        <v>6.53261671018042467</v>
      </c>
      <c r="O62" s="95" t="n">
        <v>-2.89787192602519958</v>
      </c>
    </row>
    <row r="63" spans="1:15">
      <c r="A63" s="94" t="n">
        <v>19</v>
      </c>
      <c r="B63" s="94" t="s">
        <v>62</v>
      </c>
      <c r="C63" s="95" t="n">
        <v>9.41775163571474216</v>
      </c>
      <c r="D63" s="95" t="n">
        <v>-0.371045252414625937</v>
      </c>
      <c r="E63" s="95" t="n">
        <v>6.29077485200675035</v>
      </c>
      <c r="F63" s="95" t="n">
        <v>-3.8605700690162994</v>
      </c>
      <c r="G63" s="95" t="n">
        <v>-3.36206652378748849</v>
      </c>
      <c r="H63" s="95" t="n">
        <v>-6.67031732394232169</v>
      </c>
      <c r="I63" s="95" t="n">
        <v>-1.59464486343079681</v>
      </c>
      <c r="J63" s="95" t="n">
        <v>-6.85159134038916129</v>
      </c>
      <c r="K63" s="95" t="n">
        <v>-4.85757715947392033</v>
      </c>
      <c r="L63" s="95" t="n">
        <v>3.79825712586269759</v>
      </c>
      <c r="M63" s="95" t="n">
        <v>-3.54334054023432898</v>
      </c>
      <c r="N63" s="95" t="n">
        <v>2.52933901073481682</v>
      </c>
      <c r="O63" s="95" t="n">
        <v>-0.756252537364162514</v>
      </c>
    </row>
    <row r="64" spans="1:15">
      <c r="A64" s="94" t="n">
        <v>19</v>
      </c>
      <c r="B64" s="94" t="s">
        <v>63</v>
      </c>
      <c r="C64" s="95" t="n">
        <v>9.10808321722901759</v>
      </c>
      <c r="D64" s="95" t="n">
        <v>-4.2671263607812282</v>
      </c>
      <c r="E64" s="95" t="n">
        <v>-3.47368172479756865</v>
      </c>
      <c r="F64" s="95" t="n">
        <v>-6.42076180130830121</v>
      </c>
      <c r="G64" s="95" t="n">
        <v>-8.23434954069953307</v>
      </c>
      <c r="H64" s="95" t="n">
        <v>-8.34769877441148367</v>
      </c>
      <c r="I64" s="95" t="n">
        <v>-7.554254138427825</v>
      </c>
      <c r="J64" s="95" t="n">
        <v>-8.34769877441148367</v>
      </c>
      <c r="K64" s="95" t="n">
        <v>-5.85401563274854553</v>
      </c>
      <c r="L64" s="95" t="n">
        <v>-3.02028478994976446</v>
      </c>
      <c r="M64" s="95" t="n">
        <v>-3.47368172479756865</v>
      </c>
      <c r="N64" s="95" t="n">
        <v>-0.866649349422695714</v>
      </c>
      <c r="O64" s="95" t="n">
        <v>-4.22934328287718042</v>
      </c>
    </row>
    <row r="65" spans="1:15">
      <c r="A65" s="93" t="s">
        <v>58</v>
      </c>
      <c r="B65" s="93"/>
      <c r="C65" s="96"/>
      <c r="D65" s="96"/>
      <c r="E65" s="96"/>
      <c r="F65" s="96"/>
      <c r="G65" s="96"/>
      <c r="H65" s="96"/>
      <c r="I65" s="96"/>
      <c r="J65" s="96"/>
      <c r="K65" s="96"/>
      <c r="L65" s="96"/>
      <c r="M65" s="96"/>
      <c r="N65" s="96"/>
      <c r="O65" s="96"/>
    </row>
    <row r="66" spans="1:15">
      <c r="A66" s="114" t="n">
        <v>18</v>
      </c>
      <c r="B66" s="114" t="s">
        <v>65</v>
      </c>
      <c r="C66" s="115" t="n">
        <v>15.9082727634959618</v>
      </c>
      <c r="D66" s="115" t="n">
        <v>10.2760335801926264</v>
      </c>
      <c r="E66" s="115" t="n">
        <v>24.2445143650128401</v>
      </c>
      <c r="F66" s="115" t="n">
        <v>3.20605652574160693</v>
      </c>
      <c r="G66" s="115" t="n">
        <v>-7.83418749398881253</v>
      </c>
      <c r="H66" s="115" t="n">
        <v>-11.5142688338989529</v>
      </c>
      <c r="I66" s="115" t="n">
        <v>-1.48967450296093702</v>
      </c>
      <c r="J66" s="115" t="n">
        <v>-7.66271416990697762</v>
      </c>
      <c r="K66" s="115" t="n">
        <v>-7.50443110152374526</v>
      </c>
      <c r="L66" s="115" t="n">
        <v>-1.26544015608469196</v>
      </c>
      <c r="M66" s="115" t="n">
        <v>-6.21178604306068749</v>
      </c>
      <c r="N66" s="115" t="n">
        <v>5.79134664266772692</v>
      </c>
      <c r="O66" s="115" t="n">
        <v>1.32864346464049676</v>
      </c>
    </row>
    <row r="67" spans="1:15">
      <c r="A67" s="94" t="n">
        <v>18</v>
      </c>
      <c r="B67" s="94" t="s">
        <v>61</v>
      </c>
      <c r="C67" s="95" t="n">
        <v>19.8269345810862383</v>
      </c>
      <c r="D67" s="95" t="n">
        <v>13.4385390533340967</v>
      </c>
      <c r="E67" s="95" t="n">
        <v>27.6621792701760008</v>
      </c>
      <c r="F67" s="95" t="n">
        <v>3.82255693490577606</v>
      </c>
      <c r="G67" s="95" t="n">
        <v>-11.4250073038057955</v>
      </c>
      <c r="H67" s="95" t="n">
        <v>-13.1389670795441766</v>
      </c>
      <c r="I67" s="95" t="n">
        <v>-3.58976261471605262</v>
      </c>
      <c r="J67" s="95" t="n">
        <v>-9.62201065660048371</v>
      </c>
      <c r="K67" s="95" t="n">
        <v>-9.17682629926584248</v>
      </c>
      <c r="L67" s="95" t="n">
        <v>-3.76783635764991232</v>
      </c>
      <c r="M67" s="95" t="n">
        <v>-7.28479278059360169</v>
      </c>
      <c r="N67" s="95" t="n">
        <v>5.64781279997781738</v>
      </c>
      <c r="O67" s="95" t="n">
        <v>1.03273496227526307</v>
      </c>
    </row>
    <row r="68" spans="1:15">
      <c r="A68" s="94" t="n">
        <v>18</v>
      </c>
      <c r="B68" s="94" t="s">
        <v>62</v>
      </c>
      <c r="C68" s="95" t="n">
        <v>11.9329286139146475</v>
      </c>
      <c r="D68" s="95" t="n">
        <v>8.39808529320126773</v>
      </c>
      <c r="E68" s="95" t="n">
        <v>21.44981447737376</v>
      </c>
      <c r="F68" s="95" t="n">
        <v>2.82390928746093195</v>
      </c>
      <c r="G68" s="95" t="n">
        <v>-2.52367419772085277</v>
      </c>
      <c r="H68" s="95" t="n">
        <v>-8.59635374868999769</v>
      </c>
      <c r="I68" s="95" t="n">
        <v>0.286073057205169601</v>
      </c>
      <c r="J68" s="95" t="n">
        <v>-3.92854782518386436</v>
      </c>
      <c r="K68" s="95" t="n">
        <v>-5.42405846087029531</v>
      </c>
      <c r="L68" s="95" t="n">
        <v>2.86922779157264216</v>
      </c>
      <c r="M68" s="95" t="n">
        <v>-4.83491790741806504</v>
      </c>
      <c r="N68" s="95" t="n">
        <v>6.40407111228602499</v>
      </c>
      <c r="O68" s="95" t="n">
        <v>2.40471312442761764</v>
      </c>
    </row>
    <row r="69" spans="1:15">
      <c r="A69" s="94" t="n">
        <v>18</v>
      </c>
      <c r="B69" s="94" t="s">
        <v>63</v>
      </c>
      <c r="C69" s="95" t="n">
        <v>5.89652159539042398</v>
      </c>
      <c r="D69" s="95" t="n">
        <v>-1.13113089475054762</v>
      </c>
      <c r="E69" s="95" t="n">
        <v>13.8309679552270079</v>
      </c>
      <c r="F69" s="95" t="n">
        <v>1.02250454577652561</v>
      </c>
      <c r="G69" s="95" t="n">
        <v>-2.83136940042981955</v>
      </c>
      <c r="H69" s="95" t="n">
        <v>-10.5391172928425032</v>
      </c>
      <c r="I69" s="95" t="n">
        <v>4.76302925827091261</v>
      </c>
      <c r="J69" s="95" t="n">
        <v>-7.02529104777201407</v>
      </c>
      <c r="K69" s="95" t="n">
        <v>-4.19156020497323389</v>
      </c>
      <c r="L69" s="95" t="n">
        <v>1.13585377948847333</v>
      </c>
      <c r="M69" s="95" t="n">
        <v>-4.19156020497323389</v>
      </c>
      <c r="N69" s="95" t="n">
        <v>4.9897277256948156</v>
      </c>
      <c r="O69" s="95" t="n">
        <v>0.144047984508938054</v>
      </c>
    </row>
    <row r="70" spans="1:15">
      <c r="A70" s="93" t="s">
        <v>58</v>
      </c>
      <c r="B70" s="93"/>
      <c r="C70" s="96"/>
      <c r="D70" s="96"/>
      <c r="E70" s="96"/>
      <c r="F70" s="96"/>
      <c r="G70" s="96"/>
      <c r="H70" s="96"/>
      <c r="I70" s="96"/>
      <c r="J70" s="96"/>
      <c r="K70" s="96"/>
      <c r="L70" s="96"/>
      <c r="M70" s="96"/>
      <c r="N70" s="96"/>
      <c r="O70" s="96"/>
    </row>
    <row r="71" spans="1:15">
      <c r="A71" s="114" t="n">
        <v>17</v>
      </c>
      <c r="B71" s="114" t="s">
        <v>65</v>
      </c>
      <c r="C71" s="115" t="n">
        <v>22.4957062969730082</v>
      </c>
      <c r="D71" s="115" t="n">
        <v>6.32445281048617591</v>
      </c>
      <c r="E71" s="115" t="n">
        <v>8.97569420590530775</v>
      </c>
      <c r="F71" s="115" t="n">
        <v>2.24866379961795637</v>
      </c>
      <c r="G71" s="115" t="n">
        <v>-0.837856033855069171</v>
      </c>
      <c r="H71" s="115" t="n">
        <v>-9.76765914180907302</v>
      </c>
      <c r="I71" s="115" t="n">
        <v>-8.1452576908809462</v>
      </c>
      <c r="J71" s="115" t="n">
        <v>-7.53850592874522274</v>
      </c>
      <c r="K71" s="115" t="n">
        <v>-8.35630178205858876</v>
      </c>
      <c r="L71" s="115" t="n">
        <v>0.256935189128950814</v>
      </c>
      <c r="M71" s="115" t="n">
        <v>-1.40503702889497788</v>
      </c>
      <c r="N71" s="115" t="n">
        <v>8.8833624160150908</v>
      </c>
      <c r="O71" s="115" t="n">
        <v>1.09451642599029952</v>
      </c>
    </row>
    <row r="72" spans="1:15">
      <c r="A72" s="94" t="n">
        <v>17</v>
      </c>
      <c r="B72" s="94" t="s">
        <v>61</v>
      </c>
      <c r="C72" s="95" t="n">
        <v>28.7621556197570811</v>
      </c>
      <c r="D72" s="95" t="n">
        <v>12.5797042306427524</v>
      </c>
      <c r="E72" s="95" t="n">
        <v>12.0900014375746441</v>
      </c>
      <c r="F72" s="95" t="n">
        <v>3.96538691621735992</v>
      </c>
      <c r="G72" s="95" t="n">
        <v>-0.953900232330452269</v>
      </c>
      <c r="H72" s="95" t="n">
        <v>-12.4619158694309959</v>
      </c>
      <c r="I72" s="95" t="n">
        <v>-10.4585862614250953</v>
      </c>
      <c r="J72" s="95" t="n">
        <v>-9.790809725423129</v>
      </c>
      <c r="K72" s="95" t="n">
        <v>-10.2805125184912409</v>
      </c>
      <c r="L72" s="95" t="n">
        <v>-1.84426894699974078</v>
      </c>
      <c r="M72" s="95" t="n">
        <v>-1.8220097291330088</v>
      </c>
      <c r="N72" s="95" t="n">
        <v>12.1567790911748403</v>
      </c>
      <c r="O72" s="95" t="n">
        <v>1.8285020010111289</v>
      </c>
    </row>
    <row r="73" spans="1:15">
      <c r="A73" s="94" t="n">
        <v>17</v>
      </c>
      <c r="B73" s="94" t="s">
        <v>62</v>
      </c>
      <c r="C73" s="95" t="n">
        <v>15.5923978209352345</v>
      </c>
      <c r="D73" s="95" t="n">
        <v>-2.44436681552536017</v>
      </c>
      <c r="E73" s="95" t="n">
        <v>3.17512769432668485</v>
      </c>
      <c r="F73" s="95" t="n">
        <v>-0.405034130498408462</v>
      </c>
      <c r="G73" s="95" t="n">
        <v>-1.85522626207312964</v>
      </c>
      <c r="H73" s="95" t="n">
        <v>-7.61067628426030218</v>
      </c>
      <c r="I73" s="95" t="n">
        <v>-7.38408376370175379</v>
      </c>
      <c r="J73" s="95" t="n">
        <v>-5.39006958278651283</v>
      </c>
      <c r="K73" s="95" t="n">
        <v>-6.93089872258465434</v>
      </c>
      <c r="L73" s="95" t="n">
        <v>2.40471312442761409</v>
      </c>
      <c r="M73" s="95" t="n">
        <v>-1.40204122095602912</v>
      </c>
      <c r="N73" s="95" t="n">
        <v>5.93955644514099745</v>
      </c>
      <c r="O73" s="95" t="n">
        <v>-0.525883474796302863</v>
      </c>
    </row>
    <row r="74" spans="1:15">
      <c r="A74" s="94" t="n">
        <v>17</v>
      </c>
      <c r="B74" s="94" t="s">
        <v>63</v>
      </c>
      <c r="C74" s="95" t="n">
        <v>7.85179587692158076</v>
      </c>
      <c r="D74" s="95" t="n">
        <v>-3.59647672798549012</v>
      </c>
      <c r="E74" s="95" t="n">
        <v>7.62509740949768222</v>
      </c>
      <c r="F74" s="95" t="n">
        <v>0.144047984508903664</v>
      </c>
      <c r="G74" s="95" t="n">
        <v>2.29768342503597367</v>
      </c>
      <c r="H74" s="95" t="n">
        <v>-1.44284128745841667</v>
      </c>
      <c r="I74" s="95" t="n">
        <v>1.73093725647621728</v>
      </c>
      <c r="J74" s="95" t="n">
        <v>-1.44284128745841667</v>
      </c>
      <c r="K74" s="95" t="n">
        <v>-2.12293668973012428</v>
      </c>
      <c r="L74" s="95" t="n">
        <v>5.58481120268255893</v>
      </c>
      <c r="M74" s="95" t="n">
        <v>0.710794153068659984</v>
      </c>
      <c r="N74" s="95" t="n">
        <v>-0.422698184050852444</v>
      </c>
      <c r="O74" s="95" t="n">
        <v>1.40978109429239389</v>
      </c>
    </row>
    <row r="75" spans="1:15">
      <c r="A75" s="93" t="s">
        <v>58</v>
      </c>
      <c r="B75" s="93"/>
      <c r="C75" s="96"/>
      <c r="D75" s="96"/>
      <c r="E75" s="96"/>
      <c r="F75" s="96"/>
      <c r="G75" s="96"/>
      <c r="H75" s="96"/>
      <c r="I75" s="96"/>
      <c r="J75" s="96"/>
      <c r="K75" s="96"/>
      <c r="L75" s="96"/>
      <c r="M75" s="96"/>
      <c r="N75" s="96"/>
      <c r="O75" s="96"/>
    </row>
    <row r="76" spans="1:15">
      <c r="A76" s="125" t="n">
        <v>16</v>
      </c>
      <c r="B76" s="114" t="s">
        <v>65</v>
      </c>
      <c r="C76" s="115" t="n">
        <v>14.9080117063518394</v>
      </c>
      <c r="D76" s="115" t="n">
        <v>3.35334771437592849</v>
      </c>
      <c r="E76" s="115" t="n">
        <v>7.79846388480502384</v>
      </c>
      <c r="F76" s="115" t="n">
        <v>-0.155260301452382095</v>
      </c>
      <c r="G76" s="115" t="n">
        <v>-5.62921641637247649</v>
      </c>
      <c r="H76" s="115" t="n">
        <v>-11.5516412250450795</v>
      </c>
      <c r="I76" s="115" t="n">
        <v>-4.40252263640243235</v>
      </c>
      <c r="J76" s="115" t="n">
        <v>-5.44455283659204081</v>
      </c>
      <c r="K76" s="115" t="n">
        <v>-9.09825366510498768</v>
      </c>
      <c r="L76" s="115" t="n">
        <v>-0.801582830683911851</v>
      </c>
      <c r="M76" s="115" t="n">
        <v>-0.221211579945395265</v>
      </c>
      <c r="N76" s="115" t="n">
        <v>11.3202621563319301</v>
      </c>
      <c r="O76" s="115" t="n">
        <v>0.0063203308555804405</v>
      </c>
    </row>
    <row r="77" spans="1:15">
      <c r="A77" s="97" t="n">
        <v>16</v>
      </c>
      <c r="B77" s="94" t="s">
        <v>61</v>
      </c>
      <c r="C77" s="95" t="n">
        <v>17.083485979011499</v>
      </c>
      <c r="D77" s="95" t="n">
        <v>4.08410274483988012</v>
      </c>
      <c r="E77" s="95" t="n">
        <v>7.35620777124951708</v>
      </c>
      <c r="F77" s="95" t="n">
        <v>-0.434518482106767756</v>
      </c>
      <c r="G77" s="95" t="n">
        <v>-7.55746819946106996</v>
      </c>
      <c r="H77" s="95" t="n">
        <v>-13.6787531128124318</v>
      </c>
      <c r="I77" s="95" t="n">
        <v>-5.01991736265359911</v>
      </c>
      <c r="J77" s="95" t="n">
        <v>-6.08835982025674483</v>
      </c>
      <c r="K77" s="95" t="n">
        <v>-10.7850547901372451</v>
      </c>
      <c r="L77" s="95" t="n">
        <v>-0.367740828506571127</v>
      </c>
      <c r="M77" s="95" t="n">
        <v>0.878775372030433388</v>
      </c>
      <c r="N77" s="95" t="n">
        <v>14.9688602816719385</v>
      </c>
      <c r="O77" s="95" t="n">
        <v>0.0366349627389967569</v>
      </c>
    </row>
    <row r="78" spans="1:15">
      <c r="A78" s="97" t="n">
        <v>16</v>
      </c>
      <c r="B78" s="94" t="s">
        <v>62</v>
      </c>
      <c r="C78" s="95" t="n">
        <v>10.305239007902248</v>
      </c>
      <c r="D78" s="95" t="n">
        <v>0.289849599214320985</v>
      </c>
      <c r="E78" s="95" t="n">
        <v>8.85504687632752585</v>
      </c>
      <c r="F78" s="95" t="n">
        <v>-0.888431507690142475</v>
      </c>
      <c r="G78" s="95" t="n">
        <v>-5.32964491063771639</v>
      </c>
      <c r="H78" s="95" t="n">
        <v>-10.2693618588141113</v>
      </c>
      <c r="I78" s="95" t="n">
        <v>-7.18770357921782921</v>
      </c>
      <c r="J78" s="95" t="n">
        <v>-6.19069648876020739</v>
      </c>
      <c r="K78" s="95" t="n">
        <v>-7.27834058744124945</v>
      </c>
      <c r="L78" s="95" t="n">
        <v>-4.0154082913981366</v>
      </c>
      <c r="M78" s="95" t="n">
        <v>0.153894086879190795</v>
      </c>
      <c r="N78" s="95" t="n">
        <v>8.0846323064284551</v>
      </c>
      <c r="O78" s="95" t="n">
        <v>-1.12257711226715262</v>
      </c>
    </row>
    <row r="79" spans="1:15">
      <c r="A79" s="97" t="n">
        <v>16</v>
      </c>
      <c r="B79" s="94" t="s">
        <v>63</v>
      </c>
      <c r="C79" s="95" t="n">
        <v>15.342291071385981</v>
      </c>
      <c r="D79" s="95" t="n">
        <v>7.29449547783779551</v>
      </c>
      <c r="E79" s="95" t="n">
        <v>7.407844711549747</v>
      </c>
      <c r="F79" s="95" t="n">
        <v>3.10057383049560142</v>
      </c>
      <c r="G79" s="95" t="n">
        <v>3.44062153163145545</v>
      </c>
      <c r="H79" s="95" t="n">
        <v>-3.92707865964537604</v>
      </c>
      <c r="I79" s="95" t="n">
        <v>5.70760620587047907</v>
      </c>
      <c r="J79" s="95" t="n">
        <v>-0.299903180862939678</v>
      </c>
      <c r="K79" s="95" t="n">
        <v>-5.06057099676488686</v>
      </c>
      <c r="L79" s="95" t="n">
        <v>5.02751080359877189</v>
      </c>
      <c r="M79" s="95" t="n">
        <v>-6.76080950244415479</v>
      </c>
      <c r="N79" s="95" t="n">
        <v>0.833589156256572394</v>
      </c>
      <c r="O79" s="95" t="n">
        <v>2.67551420407584972</v>
      </c>
    </row>
    <row r="97" spans="1:15">
      <c r="A97" s="88"/>
      <c r="B97" s="99" t="s">
        <v>70</v>
      </c>
      <c r="C97" s="100"/>
      <c r="D97" s="105"/>
      <c r="E97" s="44" t="s">
        <v>73</v>
      </c>
      <c r="F97" s="92"/>
      <c r="G97" s="92"/>
      <c r="H97" s="92"/>
      <c r="I97" s="92"/>
      <c r="J97" s="92"/>
      <c r="K97" s="92"/>
      <c r="L97" s="92"/>
      <c r="M97" s="89" t="s">
        <v>45</v>
      </c>
      <c r="N97" s="90"/>
      <c r="O97" s="88"/>
    </row>
    <row r="98" spans="1:15">
      <c r="A98" s="93" t="s">
        <v>58</v>
      </c>
      <c r="B98" s="67"/>
      <c r="C98" s="92" t="s">
        <v>3</v>
      </c>
      <c r="D98" s="92" t="s">
        <v>4</v>
      </c>
      <c r="E98" s="92" t="s">
        <v>5</v>
      </c>
      <c r="F98" s="92" t="s">
        <v>6</v>
      </c>
      <c r="G98" s="92" t="s">
        <v>8</v>
      </c>
      <c r="H98" s="92" t="s">
        <v>9</v>
      </c>
      <c r="I98" s="92" t="s">
        <v>10</v>
      </c>
      <c r="J98" s="92" t="s">
        <v>11</v>
      </c>
      <c r="K98" s="92" t="s">
        <v>12</v>
      </c>
      <c r="L98" s="92" t="s">
        <v>13</v>
      </c>
      <c r="M98" s="92" t="s">
        <v>14</v>
      </c>
      <c r="N98" s="92" t="s">
        <v>15</v>
      </c>
      <c r="O98" s="93" t="s">
        <v>59</v>
      </c>
    </row>
    <row r="99" spans="1:15">
      <c r="A99" s="121">
        <f>A3</f>
        <v>21</v>
      </c>
      <c r="B99" s="122" t="str">
        <f>B3</f>
        <v>  0+</v>
      </c>
      <c r="C99" s="122">
        <f>C3</f>
        <v>36.8663372535421558</v>
      </c>
      <c r="D99" s="122">
        <f>D3</f>
        <v>5.42118967582024158</v>
      </c>
      <c r="E99" s="122">
        <f>E3</f>
        <v>5.03334264423061484</v>
      </c>
      <c r="F99" s="122">
        <f>F3</f>
        <v>4.90876925991209223</v>
      </c>
      <c r="G99" s="122">
        <f>G3</f>
        <v>3.76706061394130298</v>
      </c>
      <c r="H99" s="122">
        <f>H3</f>
        <v>-1.4907067613167535</v>
      </c>
      <c r="I99" s="122">
        <f>I3</f>
        <v>-1.67820896864154001</v>
      </c>
      <c r="J99" s="122">
        <f>J3</f>
        <v>-2.0390865046570541</v>
      </c>
      <c r="K99" s="122">
        <f>K3</f>
        <v>-0.244972918131527662</v>
      </c>
      <c r="L99" s="122">
        <f>L3</f>
        <v>8.67550880842989436</v>
      </c>
      <c r="M99" s="122">
        <f>M3</f>
        <v>19.5570581417375422</v>
      </c>
      <c r="N99" s="122">
        <f>N3</f>
        <v>30.9253426570732302</v>
      </c>
      <c r="O99" s="122">
        <f>O3</f>
        <v>9.14180282516168319</v>
      </c>
    </row>
    <row r="100" spans="1:15">
      <c r="A100" s="123">
        <f>A4</f>
        <v>21</v>
      </c>
      <c r="B100" s="124" t="str">
        <f>B4</f>
        <v>80+</v>
      </c>
      <c r="C100" s="124">
        <f>C4</f>
        <v>52.6428739769517335</v>
      </c>
      <c r="D100" s="124">
        <f>D4</f>
        <v>12.3717154573124919</v>
      </c>
      <c r="E100" s="124">
        <f>E4</f>
        <v>8.7544765491464851</v>
      </c>
      <c r="F100" s="124">
        <f>F4</f>
        <v>6.60026102103488288</v>
      </c>
      <c r="G100" s="124">
        <f>G4</f>
        <v>5.16027737924905239</v>
      </c>
      <c r="H100" s="124">
        <f>H4</f>
        <v>1.84716301622821639</v>
      </c>
      <c r="I100" s="124">
        <f>I4</f>
        <v>1.36563248641503443</v>
      </c>
      <c r="J100" s="124">
        <f>J4</f>
        <v>2.06143258212594782</v>
      </c>
      <c r="K100" s="124">
        <f>K4</f>
        <v>4.92066410125589027</v>
      </c>
      <c r="L100" s="124">
        <f>L4</f>
        <v>15.606494710220181</v>
      </c>
      <c r="M100" s="124">
        <f>M4</f>
        <v>29.817405274276183</v>
      </c>
      <c r="N100" s="124">
        <f>N4</f>
        <v>41.6667426658034259</v>
      </c>
      <c r="O100" s="124">
        <f>O4</f>
        <v>15.2345949350015388</v>
      </c>
    </row>
    <row r="101" spans="1:15">
      <c r="A101" s="123">
        <f>A5</f>
        <v>21</v>
      </c>
      <c r="B101" s="124" t="str">
        <f>B5</f>
        <v>65+</v>
      </c>
      <c r="C101" s="124">
        <f>C5</f>
        <v>40.9821523580112839</v>
      </c>
      <c r="D101" s="124">
        <f>D5</f>
        <v>6.90994629604692534</v>
      </c>
      <c r="E101" s="124">
        <f>E5</f>
        <v>5.38367298125211313</v>
      </c>
      <c r="F101" s="124">
        <f>F5</f>
        <v>4.71018416416101537</v>
      </c>
      <c r="G101" s="124">
        <f>G5</f>
        <v>3.22760475472558062</v>
      </c>
      <c r="H101" s="124">
        <f>H5</f>
        <v>-1.91170252737225415</v>
      </c>
      <c r="I101" s="124">
        <f>I5</f>
        <v>-1.9418362552063078</v>
      </c>
      <c r="J101" s="124">
        <f>J5</f>
        <v>-2.13921217251935847</v>
      </c>
      <c r="K101" s="124">
        <f>K5</f>
        <v>-0.0750518158866896457</v>
      </c>
      <c r="L101" s="124">
        <f>L5</f>
        <v>9.3688584873056957</v>
      </c>
      <c r="M101" s="124">
        <f>M5</f>
        <v>21.5504179642218467</v>
      </c>
      <c r="N101" s="124">
        <f>N5</f>
        <v>33.1127293341481987</v>
      </c>
      <c r="O101" s="124">
        <f>O5</f>
        <v>9.9314802974073384</v>
      </c>
    </row>
    <row r="102" spans="1:15">
      <c r="A102" s="123">
        <f>A6</f>
        <v>21</v>
      </c>
      <c r="B102" s="124" t="str">
        <f>B6</f>
        <v>0-64</v>
      </c>
      <c r="C102" s="124">
        <f>C6</f>
        <v>13.1019633643071138</v>
      </c>
      <c r="D102" s="124">
        <f>D6</f>
        <v>-3.1747671529314534</v>
      </c>
      <c r="E102" s="124">
        <f>E6</f>
        <v>3.01056443325594403</v>
      </c>
      <c r="F102" s="124">
        <f>F6</f>
        <v>6.05538307624552097</v>
      </c>
      <c r="G102" s="124">
        <f>G6</f>
        <v>6.88183385077126353</v>
      </c>
      <c r="H102" s="124">
        <f>H6</f>
        <v>0.940087756023031851</v>
      </c>
      <c r="I102" s="124">
        <f>I6</f>
        <v>-0.156046955453215812</v>
      </c>
      <c r="J102" s="124">
        <f>J6</f>
        <v>-1.46096923102017744</v>
      </c>
      <c r="K102" s="124">
        <f>K6</f>
        <v>-1.22608322141812431</v>
      </c>
      <c r="L102" s="124">
        <f>L6</f>
        <v>4.67216546414454204</v>
      </c>
      <c r="M102" s="124">
        <f>M6</f>
        <v>8.04756441694441627</v>
      </c>
      <c r="N102" s="124">
        <f>N6</f>
        <v>18.2955540210636194</v>
      </c>
      <c r="O102" s="124">
        <f>O6</f>
        <v>4.58227081849437301</v>
      </c>
    </row>
    <row r="103" spans="1:15">
      <c r="A103" s="114" t="n">
        <v>21</v>
      </c>
      <c r="B103" s="114" t="s">
        <v>60</v>
      </c>
      <c r="C103" s="115">
        <f>C51</f>
        <v>34.1042304997187173</v>
      </c>
      <c r="D103" s="115">
        <f>D51</f>
        <v>0.1657025872136958</v>
      </c>
      <c r="E103" s="115">
        <f>E51</f>
        <v>3.27860293208392184</v>
      </c>
      <c r="F103" s="115">
        <f>F51</f>
        <v>-2.65701213228727218</v>
      </c>
      <c r="G103" s="115">
        <f>G51</f>
        <v>-3.5935202868880598</v>
      </c>
      <c r="H103" s="115">
        <f>H51</f>
        <v>-12.1935670023769891</v>
      </c>
      <c r="I103" s="115">
        <f>I51</f>
        <v>-6.86470370014151765</v>
      </c>
      <c r="J103" s="115">
        <f>J51</f>
        <v>-6.48218628488204018</v>
      </c>
      <c r="K103" s="115">
        <f>K51</f>
        <v>-5.21592173781618662</v>
      </c>
      <c r="L103" s="115">
        <f>L51</f>
        <v>-0.612522499003860688</v>
      </c>
      <c r="M103" s="115">
        <f>M51</f>
        <v>0.81202511644522577</v>
      </c>
      <c r="N103" s="115">
        <f>N51</f>
        <v>12.208406040037918</v>
      </c>
      <c r="O103" s="115">
        <f>O51</f>
        <v>1.07912779434192996</v>
      </c>
    </row>
    <row r="104" spans="1:15">
      <c r="A104" s="94" t="n">
        <v>21</v>
      </c>
      <c r="B104" s="94" t="s">
        <v>61</v>
      </c>
      <c r="C104" s="95">
        <f>C52</f>
        <v>40.9583520759039601</v>
      </c>
      <c r="D104" s="95">
        <f>D52</f>
        <v>-0.221200977550651467</v>
      </c>
      <c r="E104" s="95">
        <f>E52</f>
        <v>-1.06705125648647603</v>
      </c>
      <c r="F104" s="95">
        <f>F52</f>
        <v>-9.03585125277663437</v>
      </c>
      <c r="G104" s="95">
        <f>G52</f>
        <v>-9.21392499571049228</v>
      </c>
      <c r="H104" s="95">
        <f>H52</f>
        <v>-18.2956858853372424</v>
      </c>
      <c r="I104" s="95">
        <f>I52</f>
        <v>-10.9501439893156061</v>
      </c>
      <c r="J104" s="95">
        <f>J52</f>
        <v>-8.30129706317444871</v>
      </c>
      <c r="K104" s="95">
        <f>K52</f>
        <v>-8.23451940957425244</v>
      </c>
      <c r="L104" s="95">
        <f>L52</f>
        <v>-1.2451249994203335</v>
      </c>
      <c r="M104" s="95">
        <f>M52</f>
        <v>2.22731298778989295</v>
      </c>
      <c r="N104" s="95">
        <f>N52</f>
        <v>14.9373263896939878</v>
      </c>
      <c r="O104" s="95">
        <f>O52</f>
        <v>-0.70348403132984938</v>
      </c>
    </row>
    <row r="105" spans="1:15">
      <c r="A105" s="94" t="n">
        <v>21</v>
      </c>
      <c r="B105" s="94" t="s">
        <v>62</v>
      </c>
      <c r="C105" s="95">
        <f>C53</f>
        <v>31.7371149107319361</v>
      </c>
      <c r="D105" s="95">
        <f>D53</f>
        <v>3.95687189025368191</v>
      </c>
      <c r="E105" s="95">
        <f>E53</f>
        <v>12.8392986961488518</v>
      </c>
      <c r="F105" s="95">
        <f>F53</f>
        <v>8.21681127675442724</v>
      </c>
      <c r="G105" s="95">
        <f>G53</f>
        <v>4.77260496426446412</v>
      </c>
      <c r="H105" s="95">
        <f>H53</f>
        <v>-2.07048915660375243</v>
      </c>
      <c r="I105" s="95">
        <f>I53</f>
        <v>-2.2064446689388828</v>
      </c>
      <c r="J105" s="95">
        <f>J53</f>
        <v>-1.79857813193349259</v>
      </c>
      <c r="K105" s="95">
        <f>K53</f>
        <v>0.512665577763719771</v>
      </c>
      <c r="L105" s="95">
        <f>L53</f>
        <v>3.54900535324829258</v>
      </c>
      <c r="M105" s="95">
        <f>M53</f>
        <v>2.59731676690238134</v>
      </c>
      <c r="N105" s="95">
        <f>N53</f>
        <v>12.0688841262497792</v>
      </c>
      <c r="O105" s="95">
        <f>O53</f>
        <v>6.18125513373679247</v>
      </c>
    </row>
    <row r="106" spans="1:15">
      <c r="A106" s="94" t="n">
        <v>21</v>
      </c>
      <c r="B106" s="94" t="s">
        <v>63</v>
      </c>
      <c r="C106" s="95">
        <f>C54</f>
        <v>5.12196849835879586</v>
      </c>
      <c r="D106" s="95">
        <f>D54</f>
        <v>-7.34644720995583977</v>
      </c>
      <c r="E106" s="95">
        <f>E54</f>
        <v>1.49479301957635684</v>
      </c>
      <c r="F106" s="95">
        <f>F54</f>
        <v>2.62828535669586882</v>
      </c>
      <c r="G106" s="95">
        <f>G54</f>
        <v>4.1018253949512351</v>
      </c>
      <c r="H106" s="95">
        <f>H54</f>
        <v>-6.43965334026022873</v>
      </c>
      <c r="I106" s="95">
        <f>I54</f>
        <v>2.28823765556001524</v>
      </c>
      <c r="J106" s="95">
        <f>J54</f>
        <v>-8.93333648192315444</v>
      </c>
      <c r="K106" s="95">
        <f>K54</f>
        <v>-4.17266866602120423</v>
      </c>
      <c r="L106" s="95">
        <f>L54</f>
        <v>-7.79984414480364308</v>
      </c>
      <c r="M106" s="95">
        <f>M54</f>
        <v>-10.8602734550263271</v>
      </c>
      <c r="N106" s="95">
        <f>N54</f>
        <v>-1.33893782322242383</v>
      </c>
      <c r="O106" s="95">
        <f>O54</f>
        <v>-2.60467093300588015</v>
      </c>
    </row>
    <row r="107" spans="1:15">
      <c r="A107" s="93" t="s">
        <v>58</v>
      </c>
      <c r="B107" s="93"/>
      <c r="C107" s="96"/>
      <c r="D107" s="96"/>
      <c r="E107" s="96"/>
      <c r="F107" s="96"/>
      <c r="G107" s="96"/>
      <c r="H107" s="96"/>
      <c r="I107" s="96"/>
      <c r="J107" s="96"/>
      <c r="K107" s="96"/>
      <c r="L107" s="96"/>
      <c r="M107" s="96"/>
      <c r="N107" s="96"/>
      <c r="O107" s="96"/>
    </row>
    <row r="108" spans="1:15">
      <c r="A108" s="117" t="n">
        <v>20</v>
      </c>
      <c r="B108" s="118" t="s">
        <v>60</v>
      </c>
      <c r="C108" s="119" t="n">
        <v>-2.28056104158940753</v>
      </c>
      <c r="D108" s="119" t="n">
        <v>-4.17749254660616032</v>
      </c>
      <c r="E108" s="119" t="n">
        <v>-3.01321977000652019</v>
      </c>
      <c r="F108" s="119" t="n">
        <v>9.77254573310461261</v>
      </c>
      <c r="G108" s="119" t="n">
        <v>0.936694118625737993</v>
      </c>
      <c r="H108" s="119" t="n">
        <v>2.48365827418593232</v>
      </c>
      <c r="I108" s="119" t="n">
        <v>-0.298584089926502472</v>
      </c>
      <c r="J108" s="119" t="n">
        <v>6.91487014463826988</v>
      </c>
      <c r="K108" s="119" t="n">
        <v>6.38133243539500938</v>
      </c>
      <c r="L108" s="119" t="n">
        <v>5.57406335290712107</v>
      </c>
      <c r="M108" s="119" t="n">
        <v>12.70705197311724</v>
      </c>
      <c r="N108" s="119" t="n">
        <v>31.7584936280758257</v>
      </c>
      <c r="O108" s="119" t="n">
        <v>5.47769719035647906</v>
      </c>
    </row>
    <row r="109" spans="1:15">
      <c r="A109" s="103" t="n">
        <v>20</v>
      </c>
      <c r="B109" s="101" t="s">
        <v>61</v>
      </c>
      <c r="C109" s="102" t="n">
        <v>0.489144251792342466</v>
      </c>
      <c r="D109" s="102" t="n">
        <v>-2.12168831100576494</v>
      </c>
      <c r="E109" s="102" t="n">
        <v>0.00440375591448884851</v>
      </c>
      <c r="F109" s="102" t="n">
        <v>16.679396318466285</v>
      </c>
      <c r="G109" s="102" t="n">
        <v>5.16521676003339358</v>
      </c>
      <c r="H109" s="102" t="n">
        <v>7.6251899287237439</v>
      </c>
      <c r="I109" s="102" t="n">
        <v>3.55254888913533717</v>
      </c>
      <c r="J109" s="102" t="n">
        <v>13.7793914246196394</v>
      </c>
      <c r="K109" s="102" t="n">
        <v>11.8080459020668957</v>
      </c>
      <c r="L109" s="102" t="n">
        <v>11.0213323799308807</v>
      </c>
      <c r="M109" s="102" t="n">
        <v>20.72476876841829</v>
      </c>
      <c r="N109" s="102" t="n">
        <v>45.3412045522356166</v>
      </c>
      <c r="O109" s="102" t="n">
        <v>11.07054623859473</v>
      </c>
    </row>
    <row r="110" spans="1:15">
      <c r="A110" s="103" t="n">
        <v>20</v>
      </c>
      <c r="B110" s="101" t="s">
        <v>62</v>
      </c>
      <c r="C110" s="102" t="n">
        <v>-7.44833835667710709</v>
      </c>
      <c r="D110" s="102" t="n">
        <v>-8.85935656011083239</v>
      </c>
      <c r="E110" s="102" t="n">
        <v>-7.94921912063305225</v>
      </c>
      <c r="F110" s="102" t="n">
        <v>1.46926405024926972</v>
      </c>
      <c r="G110" s="102" t="n">
        <v>-5.99714209163168732</v>
      </c>
      <c r="H110" s="102" t="n">
        <v>-4.62460747930345306</v>
      </c>
      <c r="I110" s="102" t="n">
        <v>-6.88223381266475798</v>
      </c>
      <c r="J110" s="102" t="n">
        <v>-2.01901457479712843</v>
      </c>
      <c r="K110" s="102" t="n">
        <v>-0.845449844259239214</v>
      </c>
      <c r="L110" s="102" t="n">
        <v>-1.89551133941990564</v>
      </c>
      <c r="M110" s="102" t="n">
        <v>3.0481367506008672</v>
      </c>
      <c r="N110" s="102" t="n">
        <v>16.1521476482106401</v>
      </c>
      <c r="O110" s="102" t="n">
        <v>-2.2239718733502527</v>
      </c>
    </row>
    <row r="111" spans="1:15">
      <c r="A111" s="103" t="n">
        <v>20</v>
      </c>
      <c r="B111" s="101" t="s">
        <v>63</v>
      </c>
      <c r="C111" s="102" t="n">
        <v>-2.68441508750025237</v>
      </c>
      <c r="D111" s="102" t="n">
        <v>-2.77406272919452945</v>
      </c>
      <c r="E111" s="102" t="n">
        <v>-4.91712707182320408</v>
      </c>
      <c r="F111" s="102" t="n">
        <v>0.753763322711789918</v>
      </c>
      <c r="G111" s="102" t="n">
        <v>-0.768876913977788057</v>
      </c>
      <c r="H111" s="102" t="n">
        <v>-1.83166749581656205</v>
      </c>
      <c r="I111" s="102" t="n">
        <v>-1.24969694298119949</v>
      </c>
      <c r="J111" s="102" t="n">
        <v>-0.390867904415030676</v>
      </c>
      <c r="K111" s="102" t="n">
        <v>0.9545699744353497</v>
      </c>
      <c r="L111" s="102" t="n">
        <v>0.0949290239971741912</v>
      </c>
      <c r="M111" s="102" t="n">
        <v>1.22839147719658714</v>
      </c>
      <c r="N111" s="102" t="n">
        <v>9.19552568864460795</v>
      </c>
      <c r="O111" s="102" t="n">
        <v>-0.25174125566145964</v>
      </c>
    </row>
    <row r="112" spans="1:15">
      <c r="A112" s="116" t="n">
        <v>20</v>
      </c>
      <c r="B112" s="114" t="s">
        <v>60</v>
      </c>
      <c r="C112" s="115">
        <f>C56</f>
        <v>10.1507261510559026</v>
      </c>
      <c r="D112" s="115">
        <f>D56</f>
        <v>0.0733707973234772481</v>
      </c>
      <c r="E112" s="115">
        <f>E56</f>
        <v>13.342768030117746</v>
      </c>
      <c r="F112" s="115">
        <f>F56</f>
        <v>39.7892307058164576</v>
      </c>
      <c r="G112" s="115">
        <f>G56</f>
        <v>17.7746939448482379</v>
      </c>
      <c r="H112" s="115">
        <f>H56</f>
        <v>-1.54903065360464893</v>
      </c>
      <c r="I112" s="115">
        <f>I56</f>
        <v>-6.69323037605968363</v>
      </c>
      <c r="J112" s="115">
        <f>J56</f>
        <v>-7.52421648507164953</v>
      </c>
      <c r="K112" s="115">
        <f>K56</f>
        <v>-10.1490773690935789</v>
      </c>
      <c r="L112" s="115">
        <f>L56</f>
        <v>-3.94965719075033217</v>
      </c>
      <c r="M112" s="115">
        <f>M56</f>
        <v>8.7393687913054201</v>
      </c>
      <c r="N112" s="115">
        <f>N56</f>
        <v>34.2757038238005478</v>
      </c>
      <c r="O112" s="115">
        <f>O56</f>
        <v>7.85672084747392674</v>
      </c>
    </row>
    <row r="113" spans="1:15">
      <c r="A113" s="97" t="n">
        <v>20</v>
      </c>
      <c r="B113" s="94" t="s">
        <v>61</v>
      </c>
      <c r="C113" s="95">
        <f>C57</f>
        <v>12.3756614001976324</v>
      </c>
      <c r="D113" s="95">
        <f>D57</f>
        <v>1.46864464549883706</v>
      </c>
      <c r="E113" s="95">
        <f>E57</f>
        <v>14.8464345834049087</v>
      </c>
      <c r="F113" s="95">
        <f>F57</f>
        <v>45.8757842896296282</v>
      </c>
      <c r="G113" s="95">
        <f>G57</f>
        <v>20.0550915642202483</v>
      </c>
      <c r="H113" s="95">
        <f>H57</f>
        <v>-2.04831177744485382</v>
      </c>
      <c r="I113" s="95">
        <f>I57</f>
        <v>-9.32707601986628454</v>
      </c>
      <c r="J113" s="95">
        <f>J57</f>
        <v>-8.4589665230637241</v>
      </c>
      <c r="K113" s="95">
        <f>K57</f>
        <v>-12.7104771356095814</v>
      </c>
      <c r="L113" s="95">
        <f>L57</f>
        <v>-5.14234306092062621</v>
      </c>
      <c r="M113" s="95">
        <f>M57</f>
        <v>10.9510714567267708</v>
      </c>
      <c r="N113" s="95">
        <f>N57</f>
        <v>42.6036792632200019</v>
      </c>
      <c r="O113" s="95">
        <f>O57</f>
        <v>9.20743272383266387</v>
      </c>
    </row>
    <row r="114" spans="1:17">
      <c r="A114" s="97" t="n">
        <v>20</v>
      </c>
      <c r="B114" s="94" t="s">
        <v>62</v>
      </c>
      <c r="C114" s="95">
        <f>C58</f>
        <v>8.73042099002032401</v>
      </c>
      <c r="D114" s="95">
        <f>D58</f>
        <v>-0.559872352880244506</v>
      </c>
      <c r="E114" s="95">
        <f>E58</f>
        <v>13.5795009299732961</v>
      </c>
      <c r="F114" s="95">
        <f>F58</f>
        <v>37.0544860598390926</v>
      </c>
      <c r="G114" s="95">
        <f>G58</f>
        <v>17.2049812589101023</v>
      </c>
      <c r="H114" s="95">
        <f>H58</f>
        <v>-0.197324319986561996</v>
      </c>
      <c r="I114" s="95">
        <f>I58</f>
        <v>-2.37261251734864631</v>
      </c>
      <c r="J114" s="95">
        <f>J58</f>
        <v>-6.81382592029622014</v>
      </c>
      <c r="K114" s="95">
        <f>K58</f>
        <v>-4.18535268181704811</v>
      </c>
      <c r="L114" s="95">
        <f>L58</f>
        <v>1.20754930747645162</v>
      </c>
      <c r="M114" s="95">
        <f>M58</f>
        <v>10.3165686339301743</v>
      </c>
      <c r="N114" s="95">
        <f>N58</f>
        <v>30.9818065088699512</v>
      </c>
      <c r="O114" s="95">
        <f>O58</f>
        <v>8.74552715805772607</v>
      </c>
      <c r="Q114" s="19"/>
    </row>
    <row r="115" spans="1:17">
      <c r="A115" s="97" t="n">
        <v>20</v>
      </c>
      <c r="B115" s="94" t="s">
        <v>63</v>
      </c>
      <c r="C115" s="95">
        <f>C59</f>
        <v>2.37324958084397775</v>
      </c>
      <c r="D115" s="95">
        <f>D59</f>
        <v>-5.44784754528065562</v>
      </c>
      <c r="E115" s="95">
        <f>E59</f>
        <v>5.09363118993080821</v>
      </c>
      <c r="F115" s="95">
        <f>F59</f>
        <v>15.6351099251426113</v>
      </c>
      <c r="G115" s="95">
        <f>G59</f>
        <v>7.58731433159373481</v>
      </c>
      <c r="H115" s="95">
        <f>H59</f>
        <v>-2.38741823505797246</v>
      </c>
      <c r="I115" s="95">
        <f>I59</f>
        <v>-4.08765674073724128</v>
      </c>
      <c r="J115" s="95">
        <f>J59</f>
        <v>-4.54105367558504458</v>
      </c>
      <c r="K115" s="95">
        <f>K59</f>
        <v>-12.0221031005738261</v>
      </c>
      <c r="L115" s="95">
        <f>L59</f>
        <v>-10.7752615297423624</v>
      </c>
      <c r="M115" s="95">
        <f>M59</f>
        <v>-6.46799064868821638</v>
      </c>
      <c r="N115" s="95">
        <f>N59</f>
        <v>0.106264906604954268</v>
      </c>
      <c r="O115" s="95">
        <f>O59</f>
        <v>-1.2444801284624647</v>
      </c>
      <c r="P115" s="19"/>
      <c r="Q115" s="19"/>
    </row>
    <row r="116" spans="3:17">
      <c r="C116" s="19"/>
      <c r="D116" s="19"/>
      <c r="E116" s="19"/>
      <c r="F116" s="19"/>
      <c r="G116" s="19"/>
      <c r="H116" s="19"/>
      <c r="I116" s="19"/>
      <c r="J116" s="19"/>
      <c r="K116" s="19"/>
      <c r="L116" s="19"/>
      <c r="M116" s="19"/>
      <c r="N116" s="19"/>
      <c r="O116" s="19"/>
      <c r="P116" s="19"/>
      <c r="Q116" s="19"/>
    </row>
    <row r="117" spans="3:17">
      <c r="C117" s="19"/>
      <c r="D117" s="19"/>
      <c r="E117" s="19"/>
      <c r="F117" s="19"/>
      <c r="G117" s="19"/>
      <c r="H117" s="19"/>
      <c r="I117" s="19"/>
      <c r="J117" s="19"/>
      <c r="K117" s="19"/>
      <c r="L117" s="19"/>
      <c r="M117" s="19"/>
      <c r="N117" s="19"/>
      <c r="O117" s="19"/>
      <c r="P117" s="19"/>
      <c r="Q117" s="19"/>
    </row>
    <row r="118" spans="3:17">
      <c r="C118" s="19"/>
      <c r="D118" s="19"/>
      <c r="E118" s="19"/>
      <c r="F118" s="19"/>
      <c r="G118" s="19"/>
      <c r="H118" s="19"/>
      <c r="I118" s="19"/>
      <c r="J118" s="19"/>
      <c r="K118" s="19"/>
      <c r="L118" s="19"/>
      <c r="M118" s="19"/>
      <c r="N118" s="19"/>
      <c r="O118" s="19"/>
      <c r="P118" s="19"/>
      <c r="Q118" s="19"/>
    </row>
    <row r="119" spans="3:17">
      <c r="C119" s="19"/>
      <c r="D119" s="19"/>
      <c r="E119" s="19"/>
      <c r="F119" s="19"/>
      <c r="G119" s="19"/>
      <c r="H119" s="19"/>
      <c r="I119" s="19"/>
      <c r="J119" s="19"/>
      <c r="K119" s="19"/>
      <c r="L119" s="19"/>
      <c r="M119" s="19"/>
      <c r="N119" s="19"/>
      <c r="O119" s="19"/>
      <c r="P119" s="19"/>
      <c r="Q119" s="19"/>
    </row>
    <row r="120" spans="3:17">
      <c r="C120" s="19"/>
      <c r="D120" s="19"/>
      <c r="E120" s="19"/>
      <c r="F120" s="19"/>
      <c r="G120" s="19"/>
      <c r="H120" s="19"/>
      <c r="I120" s="19"/>
      <c r="J120" s="19"/>
      <c r="K120" s="19"/>
      <c r="L120" s="19"/>
      <c r="M120" s="19"/>
      <c r="N120" s="19"/>
      <c r="O120" s="19"/>
      <c r="P120" s="19"/>
      <c r="Q120" s="19"/>
    </row>
    <row r="121" spans="3:17">
      <c r="C121" s="19"/>
      <c r="D121" s="19"/>
      <c r="E121" s="19"/>
      <c r="F121" s="19"/>
      <c r="G121" s="19"/>
      <c r="H121" s="19"/>
      <c r="I121" s="19"/>
      <c r="J121" s="19"/>
      <c r="K121" s="19"/>
      <c r="L121" s="19"/>
      <c r="M121" s="19"/>
      <c r="N121" s="19"/>
      <c r="O121" s="19"/>
      <c r="P121" s="19"/>
      <c r="Q121" s="19"/>
    </row>
    <row r="122" spans="3:17">
      <c r="C122" s="19"/>
      <c r="D122" s="19"/>
      <c r="E122" s="19"/>
      <c r="F122" s="19"/>
      <c r="G122" s="19"/>
      <c r="H122" s="19"/>
      <c r="I122" s="19"/>
      <c r="J122" s="19"/>
      <c r="K122" s="19"/>
      <c r="L122" s="19"/>
      <c r="M122" s="19"/>
      <c r="N122" s="19"/>
      <c r="O122" s="19"/>
      <c r="P122" s="19"/>
      <c r="Q122" s="19"/>
    </row>
    <row r="123" spans="3:17">
      <c r="C123" s="19"/>
      <c r="D123" s="19"/>
      <c r="E123" s="19"/>
      <c r="F123" s="19"/>
      <c r="G123" s="19"/>
      <c r="H123" s="19"/>
      <c r="I123" s="19"/>
      <c r="J123" s="19"/>
      <c r="K123" s="19"/>
      <c r="L123" s="19"/>
      <c r="M123" s="19"/>
      <c r="N123" s="19"/>
      <c r="O123" s="19"/>
      <c r="P123" s="19"/>
      <c r="Q123" s="19"/>
    </row>
    <row r="124" spans="3:17">
      <c r="C124" s="19"/>
      <c r="D124" s="19"/>
      <c r="E124" s="19"/>
      <c r="F124" s="19"/>
      <c r="G124" s="19"/>
      <c r="H124" s="19"/>
      <c r="I124" s="19"/>
      <c r="J124" s="19"/>
      <c r="K124" s="19"/>
      <c r="L124" s="19"/>
      <c r="M124" s="19"/>
      <c r="N124" s="19"/>
      <c r="O124" s="19"/>
      <c r="P124" s="19"/>
      <c r="Q124" s="19"/>
    </row>
    <row r="125" spans="3:17">
      <c r="C125" s="19"/>
      <c r="D125" s="19"/>
      <c r="E125" s="19"/>
      <c r="F125" s="19"/>
      <c r="G125" s="19"/>
      <c r="H125" s="19"/>
      <c r="I125" s="19"/>
      <c r="J125" s="19"/>
      <c r="K125" s="19"/>
      <c r="L125" s="19"/>
      <c r="M125" s="19"/>
      <c r="N125" s="19"/>
      <c r="O125" s="19"/>
      <c r="P125" s="19"/>
      <c r="Q125" s="19"/>
    </row>
    <row r="126" spans="3:17">
      <c r="C126" s="19"/>
      <c r="D126" s="19"/>
      <c r="E126" s="19"/>
      <c r="F126" s="19"/>
      <c r="G126" s="19"/>
      <c r="H126" s="19"/>
      <c r="I126" s="19"/>
      <c r="J126" s="19"/>
      <c r="K126" s="19"/>
      <c r="L126" s="19"/>
      <c r="M126" s="19"/>
      <c r="N126" s="19"/>
      <c r="O126" s="19"/>
      <c r="P126" s="19"/>
      <c r="Q126" s="19"/>
    </row>
    <row r="127" spans="3:17">
      <c r="C127" s="19"/>
      <c r="D127" s="19"/>
      <c r="E127" s="19"/>
      <c r="F127" s="19"/>
      <c r="G127" s="19"/>
      <c r="H127" s="19"/>
      <c r="I127" s="19"/>
      <c r="J127" s="19"/>
      <c r="K127" s="19"/>
      <c r="L127" s="19"/>
      <c r="M127" s="19"/>
      <c r="N127" s="19"/>
      <c r="O127" s="19"/>
      <c r="P127" s="19"/>
      <c r="Q127" s="19"/>
    </row>
    <row r="128" spans="3:17">
      <c r="C128" s="19"/>
      <c r="D128" s="19"/>
      <c r="E128" s="19"/>
      <c r="F128" s="19"/>
      <c r="G128" s="19"/>
      <c r="H128" s="19"/>
      <c r="I128" s="19"/>
      <c r="J128" s="19"/>
      <c r="K128" s="19"/>
      <c r="L128" s="19"/>
      <c r="M128" s="19"/>
      <c r="N128" s="19"/>
      <c r="O128" s="19"/>
      <c r="P128" s="19"/>
      <c r="Q128" s="19"/>
    </row>
    <row r="129" spans="3:17">
      <c r="C129" s="19"/>
      <c r="D129" s="19"/>
      <c r="E129" s="19"/>
      <c r="F129" s="19"/>
      <c r="G129" s="19"/>
      <c r="H129" s="19"/>
      <c r="I129" s="19"/>
      <c r="J129" s="19"/>
      <c r="K129" s="19"/>
      <c r="L129" s="19"/>
      <c r="M129" s="19"/>
      <c r="N129" s="19"/>
      <c r="O129" s="19"/>
      <c r="P129" s="19"/>
      <c r="Q129" s="19"/>
    </row>
    <row r="130" spans="3:17">
      <c r="C130" s="19"/>
      <c r="D130" s="19"/>
      <c r="E130" s="19"/>
      <c r="F130" s="19"/>
      <c r="G130" s="19"/>
      <c r="H130" s="19"/>
      <c r="I130" s="19"/>
      <c r="J130" s="19"/>
      <c r="K130" s="19"/>
      <c r="L130" s="19"/>
      <c r="M130" s="19"/>
      <c r="N130" s="19"/>
      <c r="O130" s="19"/>
      <c r="P130" s="19"/>
      <c r="Q130" s="19"/>
    </row>
    <row r="131" spans="3:17">
      <c r="C131" s="19"/>
      <c r="D131" s="19"/>
      <c r="E131" s="19"/>
      <c r="F131" s="19"/>
      <c r="G131" s="19"/>
      <c r="H131" s="19"/>
      <c r="I131" s="19"/>
      <c r="J131" s="19"/>
      <c r="K131" s="19"/>
      <c r="L131" s="19"/>
      <c r="M131" s="19"/>
      <c r="N131" s="19"/>
      <c r="O131" s="19"/>
      <c r="P131" s="19"/>
      <c r="Q131" s="19"/>
    </row>
    <row r="132" spans="3:17">
      <c r="C132" s="19"/>
      <c r="D132" s="19"/>
      <c r="E132" s="19"/>
      <c r="F132" s="19"/>
      <c r="G132" s="19"/>
      <c r="H132" s="19"/>
      <c r="I132" s="19"/>
      <c r="J132" s="19"/>
      <c r="K132" s="19"/>
      <c r="L132" s="19"/>
      <c r="M132" s="19"/>
      <c r="N132" s="19"/>
      <c r="O132" s="19"/>
      <c r="P132" s="19"/>
      <c r="Q132" s="19"/>
    </row>
    <row r="133" spans="3:17">
      <c r="C133" s="19"/>
      <c r="D133" s="19"/>
      <c r="E133" s="19"/>
      <c r="F133" s="19"/>
      <c r="G133" s="19"/>
      <c r="H133" s="19"/>
      <c r="I133" s="19"/>
      <c r="J133" s="19"/>
      <c r="K133" s="19"/>
      <c r="L133" s="19"/>
      <c r="M133" s="19"/>
      <c r="N133" s="19"/>
      <c r="O133" s="19"/>
      <c r="P133" s="19"/>
      <c r="Q133" s="19"/>
    </row>
    <row r="134" spans="3:17">
      <c r="C134" s="19"/>
      <c r="D134" s="19"/>
      <c r="E134" s="19"/>
      <c r="F134" s="19"/>
      <c r="G134" s="19"/>
      <c r="H134" s="19"/>
      <c r="I134" s="19"/>
      <c r="J134" s="19"/>
      <c r="K134" s="19"/>
      <c r="L134" s="19"/>
      <c r="M134" s="19"/>
      <c r="N134" s="19"/>
      <c r="O134" s="19"/>
      <c r="P134" s="19"/>
      <c r="Q134" s="19"/>
    </row>
    <row r="135" spans="3:17">
      <c r="C135" s="19"/>
      <c r="D135" s="19"/>
      <c r="E135" s="19"/>
      <c r="F135" s="19"/>
      <c r="G135" s="19"/>
      <c r="H135" s="19"/>
      <c r="I135" s="19"/>
      <c r="J135" s="19"/>
      <c r="K135" s="19"/>
      <c r="L135" s="19"/>
      <c r="M135" s="19"/>
      <c r="N135" s="19"/>
      <c r="O135" s="19"/>
      <c r="P135" s="19"/>
      <c r="Q135" s="19"/>
    </row>
    <row r="136" spans="3:17">
      <c r="C136" s="19"/>
      <c r="D136" s="19"/>
      <c r="E136" s="19"/>
      <c r="F136" s="19"/>
      <c r="G136" s="19"/>
      <c r="H136" s="19"/>
      <c r="I136" s="19"/>
      <c r="J136" s="19"/>
      <c r="K136" s="19"/>
      <c r="L136" s="19"/>
      <c r="M136" s="19"/>
      <c r="N136" s="19"/>
      <c r="O136" s="19"/>
      <c r="P136" s="19"/>
      <c r="Q136" s="19"/>
    </row>
    <row r="137" spans="3:17">
      <c r="C137" s="19"/>
      <c r="D137" s="19"/>
      <c r="E137" s="19"/>
      <c r="F137" s="19"/>
      <c r="G137" s="19"/>
      <c r="H137" s="19"/>
      <c r="I137" s="19"/>
      <c r="J137" s="19"/>
      <c r="K137" s="19"/>
      <c r="L137" s="19"/>
      <c r="M137" s="19"/>
      <c r="N137" s="19"/>
      <c r="O137" s="19"/>
      <c r="P137" s="19"/>
      <c r="Q137" s="19"/>
    </row>
    <row r="138" spans="3:16" ht="22.70" customHeight="1">
      <c r="C138" s="19"/>
      <c r="D138" s="19"/>
      <c r="E138" s="19"/>
      <c r="F138" s="19"/>
      <c r="G138" s="19"/>
      <c r="H138" s="19"/>
      <c r="I138" s="19"/>
      <c r="J138" s="19"/>
      <c r="K138" s="19"/>
      <c r="L138" s="19"/>
      <c r="M138" s="19"/>
      <c r="N138" s="19"/>
      <c r="O138" s="19"/>
      <c r="P138" s="19"/>
    </row>
    <row r="139" spans="1:15" ht="22.70" customHeight="1">
      <c r="A139" s="139" t="s">
        <v>74</v>
      </c>
      <c r="B139" s="140"/>
      <c r="C139" s="43"/>
      <c r="D139" s="43"/>
      <c r="E139" s="43"/>
      <c r="F139" s="43"/>
      <c r="G139" s="43"/>
      <c r="H139" s="43"/>
      <c r="I139" s="43"/>
      <c r="J139" s="43"/>
      <c r="K139" s="43"/>
      <c r="L139" s="43"/>
      <c r="M139" s="43"/>
      <c r="N139" s="43"/>
      <c r="O139" s="43"/>
    </row>
    <row r="140" spans="1:15" ht="22.70" customHeight="1">
      <c r="A140" s="141" t="s">
        <v>75</v>
      </c>
      <c r="B140" s="88"/>
      <c r="C140" s="106"/>
      <c r="D140" s="106"/>
      <c r="E140" s="106"/>
      <c r="F140" s="106"/>
      <c r="G140" s="106"/>
      <c r="H140" s="106"/>
      <c r="I140" s="106"/>
      <c r="J140" s="106"/>
      <c r="K140" s="106"/>
      <c r="L140" s="43"/>
      <c r="M140" s="43"/>
      <c r="N140" s="43"/>
      <c r="O140" s="43"/>
    </row>
    <row r="141" spans="1:15" ht="22.70" customHeight="1">
      <c r="A141" s="145" t="s">
        <v>76</v>
      </c>
      <c r="B141" s="143"/>
      <c r="C141" s="144"/>
      <c r="D141" s="142" t="s">
        <v>77</v>
      </c>
      <c r="E141" s="144"/>
      <c r="F141" s="144"/>
      <c r="G141" s="144"/>
      <c r="H141" s="144"/>
      <c r="I141" s="144"/>
      <c r="J141" s="144"/>
      <c r="K141" s="144"/>
      <c r="L141" s="144"/>
      <c r="M141" s="144"/>
      <c r="N141" s="43"/>
      <c r="O141" s="43"/>
    </row>
    <row r="142" spans="1:15">
      <c r="A142" s="145" t="s">
        <v>78</v>
      </c>
      <c r="B142" s="140"/>
      <c r="C142" s="43"/>
      <c r="D142" s="146" t="s">
        <v>79</v>
      </c>
      <c r="E142" s="43"/>
      <c r="F142" s="43"/>
      <c r="G142" s="43"/>
      <c r="H142" s="43"/>
      <c r="I142" s="43"/>
      <c r="J142" s="76" t="s">
        <v>57</v>
      </c>
      <c r="K142" s="43"/>
      <c r="L142" s="43"/>
      <c r="M142" s="43"/>
      <c r="N142" s="43"/>
      <c r="O142" s="43"/>
    </row>
    <row r="143" spans="3:15">
      <c r="C143" s="19"/>
      <c r="D143" s="19"/>
      <c r="E143" s="19"/>
      <c r="F143" s="19"/>
      <c r="G143" s="19"/>
      <c r="H143" s="19"/>
      <c r="I143" s="19"/>
      <c r="J143" s="19"/>
      <c r="K143" s="19"/>
      <c r="L143" s="19"/>
      <c r="M143" s="19"/>
      <c r="N143" s="19"/>
      <c r="O143" s="19"/>
    </row>
    <row r="144" spans="2:15">
      <c r="B144" s="152"/>
      <c r="C144" s="19"/>
      <c r="D144" s="19"/>
      <c r="E144" s="19"/>
      <c r="F144" s="19"/>
      <c r="G144" s="19"/>
      <c r="H144" s="19"/>
      <c r="I144" s="19"/>
      <c r="J144" s="19"/>
      <c r="K144" s="19"/>
      <c r="L144" s="19"/>
      <c r="M144" s="19"/>
      <c r="N144" s="19"/>
      <c r="O144" s="19"/>
    </row>
    <row r="145" spans="3:15">
      <c r="C145" s="19"/>
      <c r="D145" s="19"/>
      <c r="E145" s="19"/>
      <c r="F145" s="19"/>
      <c r="G145" s="19"/>
      <c r="H145" s="19"/>
      <c r="I145" s="19"/>
      <c r="J145" s="19"/>
      <c r="K145" s="19"/>
      <c r="L145" s="19"/>
      <c r="M145" s="19"/>
      <c r="N145" s="19"/>
      <c r="O145" s="19"/>
    </row>
    <row r="146" spans="3:15">
      <c r="C146" s="19"/>
      <c r="D146" s="19"/>
      <c r="E146" s="19"/>
      <c r="F146" s="19"/>
      <c r="G146" s="19"/>
      <c r="H146" s="19"/>
      <c r="I146" s="19"/>
      <c r="J146" s="19"/>
      <c r="K146" s="19"/>
      <c r="L146" s="19"/>
      <c r="M146" s="19"/>
      <c r="N146" s="19"/>
      <c r="O146" s="19"/>
    </row>
    <row r="147" spans="3:15">
      <c r="C147" s="19"/>
      <c r="D147" s="19"/>
      <c r="E147" s="19"/>
      <c r="F147" s="19"/>
      <c r="G147" s="19"/>
      <c r="H147" s="19"/>
      <c r="I147" s="19"/>
      <c r="J147" s="19"/>
      <c r="K147" s="19"/>
      <c r="L147" s="19"/>
      <c r="M147" s="19"/>
      <c r="N147" s="19"/>
      <c r="O147" s="19"/>
    </row>
    <row r="148" spans="3:15">
      <c r="C148" s="19"/>
      <c r="D148" s="19"/>
      <c r="E148" s="19"/>
      <c r="F148" s="19"/>
      <c r="G148" s="19"/>
      <c r="H148" s="19"/>
      <c r="I148" s="19"/>
      <c r="J148" s="19"/>
      <c r="K148" s="19"/>
      <c r="L148" s="19"/>
      <c r="M148" s="19"/>
      <c r="N148" s="19"/>
      <c r="O148" s="19"/>
    </row>
    <row r="149" spans="3:15">
      <c r="C149" s="19"/>
      <c r="D149" s="19"/>
      <c r="E149" s="19"/>
      <c r="F149" s="19"/>
      <c r="G149" s="19"/>
      <c r="H149" s="19"/>
      <c r="I149" s="19"/>
      <c r="J149" s="19"/>
      <c r="K149" s="19"/>
      <c r="L149" s="19"/>
      <c r="M149" s="19"/>
      <c r="N149" s="19"/>
      <c r="O149" s="19"/>
    </row>
    <row r="150" spans="3:15">
      <c r="C150" s="19"/>
      <c r="D150" s="19"/>
      <c r="E150" s="19"/>
      <c r="F150" s="19"/>
      <c r="G150" s="19"/>
      <c r="H150" s="19"/>
      <c r="I150" s="19"/>
      <c r="J150" s="19"/>
      <c r="K150" s="19"/>
      <c r="L150" s="19"/>
      <c r="M150" s="19"/>
      <c r="N150" s="19"/>
      <c r="O150" s="19"/>
    </row>
    <row r="151" spans="3:15">
      <c r="C151" s="19"/>
      <c r="D151" s="19"/>
      <c r="E151" s="19"/>
      <c r="F151" s="19"/>
      <c r="G151" s="19"/>
      <c r="H151" s="19"/>
      <c r="I151" s="19"/>
      <c r="J151" s="19"/>
      <c r="K151" s="19"/>
      <c r="L151" s="19"/>
      <c r="M151" s="19"/>
      <c r="N151" s="19"/>
      <c r="O151" s="19"/>
    </row>
    <row r="152" spans="3:15">
      <c r="C152" s="19"/>
      <c r="D152" s="19"/>
      <c r="E152" s="19"/>
      <c r="F152" s="19"/>
      <c r="G152" s="19"/>
      <c r="H152" s="19"/>
      <c r="I152" s="19"/>
      <c r="J152" s="19"/>
      <c r="K152" s="19"/>
      <c r="L152" s="19"/>
      <c r="M152" s="19"/>
      <c r="N152" s="19"/>
      <c r="O152" s="19"/>
    </row>
    <row r="153" spans="3:15">
      <c r="C153" s="19"/>
      <c r="D153" s="19"/>
      <c r="E153" s="19"/>
      <c r="F153" s="19"/>
      <c r="G153" s="19"/>
      <c r="H153" s="19"/>
      <c r="I153" s="19"/>
      <c r="J153" s="19"/>
      <c r="K153" s="19"/>
      <c r="L153" s="19"/>
      <c r="M153" s="19"/>
      <c r="N153" s="19"/>
      <c r="O153" s="19"/>
    </row>
    <row r="154" spans="3:15">
      <c r="C154" s="19"/>
      <c r="D154" s="19"/>
      <c r="E154" s="19"/>
      <c r="F154" s="19"/>
      <c r="G154" s="19"/>
      <c r="H154" s="19"/>
      <c r="I154" s="19"/>
      <c r="J154" s="19"/>
      <c r="K154" s="19"/>
      <c r="L154" s="19"/>
      <c r="M154" s="19"/>
      <c r="N154" s="19"/>
      <c r="O154" s="19"/>
    </row>
    <row r="155" spans="3:15">
      <c r="C155" s="19"/>
      <c r="D155" s="19"/>
      <c r="E155" s="19"/>
      <c r="F155" s="19"/>
      <c r="G155" s="19"/>
      <c r="H155" s="19"/>
      <c r="I155" s="19"/>
      <c r="J155" s="19"/>
      <c r="K155" s="19"/>
      <c r="L155" s="19"/>
      <c r="M155" s="19"/>
      <c r="N155" s="19"/>
      <c r="O155" s="19"/>
    </row>
    <row r="156" spans="3:15">
      <c r="C156" s="19"/>
      <c r="D156" s="19"/>
      <c r="E156" s="19"/>
      <c r="F156" s="19"/>
      <c r="G156" s="19"/>
      <c r="H156" s="19"/>
      <c r="I156" s="19"/>
      <c r="J156" s="19"/>
      <c r="K156" s="19"/>
      <c r="L156" s="19"/>
      <c r="M156" s="19"/>
      <c r="N156" s="19"/>
      <c r="O156" s="19"/>
    </row>
    <row r="157" spans="3:15">
      <c r="C157" s="19"/>
      <c r="D157" s="19"/>
      <c r="E157" s="19"/>
      <c r="F157" s="19"/>
      <c r="G157" s="19"/>
      <c r="H157" s="19"/>
      <c r="I157" s="19"/>
      <c r="J157" s="19"/>
      <c r="K157" s="19"/>
      <c r="L157" s="19"/>
      <c r="M157" s="19"/>
      <c r="N157" s="19"/>
      <c r="O157" s="19"/>
    </row>
    <row r="158" spans="3:15">
      <c r="C158" s="19"/>
      <c r="D158" s="19"/>
      <c r="E158" s="19"/>
      <c r="F158" s="19"/>
      <c r="G158" s="19"/>
      <c r="H158" s="19"/>
      <c r="I158" s="19"/>
      <c r="J158" s="19"/>
      <c r="K158" s="19"/>
      <c r="L158" s="19"/>
      <c r="M158" s="19"/>
      <c r="N158" s="19"/>
      <c r="O158" s="19"/>
    </row>
    <row r="159" spans="3:15">
      <c r="C159" s="19"/>
      <c r="D159" s="19"/>
      <c r="E159" s="19"/>
      <c r="F159" s="19"/>
      <c r="G159" s="19"/>
      <c r="H159" s="19"/>
      <c r="I159" s="19"/>
      <c r="J159" s="19"/>
      <c r="K159" s="19"/>
      <c r="L159" s="19"/>
      <c r="M159" s="19"/>
      <c r="N159" s="19"/>
      <c r="O159" s="19"/>
    </row>
    <row r="160" spans="3:15">
      <c r="C160" s="19"/>
      <c r="D160" s="19"/>
      <c r="E160" s="19"/>
      <c r="F160" s="19"/>
      <c r="G160" s="19"/>
      <c r="H160" s="19"/>
      <c r="I160" s="19"/>
      <c r="J160" s="19"/>
      <c r="K160" s="19"/>
      <c r="L160" s="19"/>
      <c r="M160" s="19"/>
      <c r="N160" s="19"/>
      <c r="O160" s="19"/>
    </row>
    <row r="161" spans="3:15">
      <c r="C161" s="19"/>
      <c r="D161" s="19"/>
      <c r="E161" s="19"/>
      <c r="F161" s="19"/>
      <c r="G161" s="19"/>
      <c r="H161" s="19"/>
      <c r="I161" s="19"/>
      <c r="J161" s="19"/>
      <c r="K161" s="19"/>
      <c r="L161" s="19"/>
      <c r="M161" s="19"/>
      <c r="N161" s="19"/>
      <c r="O161" s="19"/>
    </row>
    <row r="162" spans="3:15">
      <c r="C162" s="19"/>
      <c r="D162" s="19"/>
      <c r="E162" s="19"/>
      <c r="F162" s="19"/>
      <c r="G162" s="19"/>
      <c r="H162" s="19"/>
      <c r="I162" s="19"/>
      <c r="J162" s="19"/>
      <c r="K162" s="19"/>
      <c r="L162" s="19"/>
      <c r="M162" s="19"/>
      <c r="N162" s="19"/>
      <c r="O162" s="19"/>
    </row>
    <row r="163" spans="3:15">
      <c r="C163" s="19"/>
      <c r="D163" s="19"/>
      <c r="E163" s="19"/>
      <c r="F163" s="19"/>
      <c r="G163" s="19"/>
      <c r="H163" s="19"/>
      <c r="I163" s="19"/>
      <c r="J163" s="19"/>
      <c r="K163" s="19"/>
      <c r="L163" s="19"/>
      <c r="M163" s="19"/>
      <c r="N163" s="19"/>
      <c r="O163" s="19"/>
    </row>
    <row r="164" spans="3:15">
      <c r="C164" s="19"/>
      <c r="D164" s="19"/>
      <c r="E164" s="19"/>
      <c r="F164" s="19"/>
      <c r="G164" s="19"/>
      <c r="H164" s="19"/>
      <c r="I164" s="19"/>
      <c r="J164" s="19"/>
      <c r="K164" s="19"/>
      <c r="L164" s="19"/>
      <c r="M164" s="19"/>
      <c r="N164" s="19"/>
      <c r="O164" s="19"/>
    </row>
    <row r="165" spans="3:15">
      <c r="C165" s="19"/>
      <c r="D165" s="19"/>
      <c r="E165" s="19"/>
      <c r="F165" s="19"/>
      <c r="G165" s="19"/>
      <c r="H165" s="19"/>
      <c r="I165" s="19"/>
      <c r="J165" s="19"/>
      <c r="K165" s="19"/>
      <c r="L165" s="19"/>
      <c r="M165" s="19"/>
      <c r="N165" s="19"/>
      <c r="O165" s="19"/>
    </row>
    <row r="166" spans="3:15">
      <c r="C166" s="19"/>
      <c r="D166" s="19"/>
      <c r="E166" s="19"/>
      <c r="F166" s="19"/>
      <c r="G166" s="19"/>
      <c r="H166" s="19"/>
      <c r="I166" s="19"/>
      <c r="J166" s="19"/>
      <c r="K166" s="19"/>
      <c r="L166" s="19"/>
      <c r="M166" s="19"/>
      <c r="N166" s="19"/>
      <c r="O166" s="19"/>
    </row>
    <row r="167" spans="3:15">
      <c r="C167" s="19"/>
      <c r="D167" s="19"/>
      <c r="E167" s="19"/>
      <c r="F167" s="19"/>
      <c r="G167" s="19"/>
      <c r="H167" s="19"/>
      <c r="I167" s="19"/>
      <c r="J167" s="19"/>
      <c r="K167" s="19"/>
      <c r="L167" s="19"/>
      <c r="M167" s="19"/>
      <c r="N167" s="19"/>
      <c r="O167" s="19"/>
    </row>
    <row r="168" spans="3:15">
      <c r="C168" s="19"/>
      <c r="D168" s="19"/>
      <c r="E168" s="19"/>
      <c r="F168" s="19"/>
      <c r="G168" s="19"/>
      <c r="H168" s="19"/>
      <c r="I168" s="19"/>
      <c r="J168" s="19"/>
      <c r="K168" s="19"/>
      <c r="L168" s="19"/>
      <c r="M168" s="19"/>
      <c r="N168" s="19"/>
      <c r="O168" s="19"/>
    </row>
    <row r="169" spans="3:15">
      <c r="C169" s="19"/>
      <c r="D169" s="19"/>
      <c r="E169" s="19"/>
      <c r="F169" s="19"/>
      <c r="G169" s="19"/>
      <c r="H169" s="19"/>
      <c r="I169" s="19"/>
      <c r="J169" s="19"/>
      <c r="K169" s="19"/>
      <c r="L169" s="19"/>
      <c r="M169" s="19"/>
      <c r="N169" s="19"/>
      <c r="O169" s="19"/>
    </row>
    <row r="170" spans="3:15">
      <c r="C170" s="19"/>
      <c r="D170" s="19"/>
      <c r="E170" s="19"/>
      <c r="F170" s="19"/>
      <c r="G170" s="19"/>
      <c r="H170" s="19"/>
      <c r="I170" s="19"/>
      <c r="J170" s="19"/>
      <c r="K170" s="19"/>
      <c r="L170" s="19"/>
      <c r="M170" s="19"/>
      <c r="N170" s="19"/>
      <c r="O170" s="19"/>
    </row>
    <row r="171" spans="3:15">
      <c r="C171" s="19"/>
      <c r="D171" s="19"/>
      <c r="E171" s="19"/>
      <c r="F171" s="19"/>
      <c r="G171" s="19"/>
      <c r="H171" s="19"/>
      <c r="I171" s="19"/>
      <c r="J171" s="19"/>
      <c r="K171" s="19"/>
      <c r="L171" s="19"/>
      <c r="M171" s="19"/>
      <c r="N171" s="19"/>
      <c r="O171" s="19"/>
    </row>
    <row r="172" spans="3:15">
      <c r="C172" s="19"/>
      <c r="D172" s="19"/>
      <c r="E172" s="19"/>
      <c r="F172" s="19"/>
      <c r="G172" s="19"/>
      <c r="H172" s="19"/>
      <c r="I172" s="19"/>
      <c r="J172" s="19"/>
      <c r="K172" s="19"/>
      <c r="L172" s="19"/>
      <c r="M172" s="19"/>
      <c r="N172" s="19"/>
      <c r="O172" s="19"/>
    </row>
    <row r="173" spans="3:15">
      <c r="C173" s="19"/>
      <c r="D173" s="19"/>
      <c r="E173" s="19"/>
      <c r="F173" s="19"/>
      <c r="G173" s="19"/>
      <c r="H173" s="19"/>
      <c r="I173" s="19"/>
      <c r="J173" s="19"/>
      <c r="K173" s="19"/>
      <c r="L173" s="19"/>
      <c r="M173" s="19"/>
      <c r="N173" s="19"/>
      <c r="O173" s="19"/>
    </row>
    <row r="174" spans="3:15">
      <c r="C174" s="19"/>
      <c r="D174" s="19"/>
      <c r="E174" s="19"/>
      <c r="F174" s="19"/>
      <c r="G174" s="19"/>
      <c r="H174" s="19"/>
      <c r="I174" s="19"/>
      <c r="J174" s="19"/>
      <c r="K174" s="19"/>
      <c r="L174" s="19"/>
      <c r="M174" s="19"/>
      <c r="N174" s="19"/>
      <c r="O174" s="19"/>
    </row>
    <row r="175" spans="3:15">
      <c r="C175" s="19"/>
      <c r="D175" s="19"/>
      <c r="E175" s="19"/>
      <c r="F175" s="19"/>
      <c r="G175" s="19"/>
      <c r="H175" s="19"/>
      <c r="I175" s="19"/>
      <c r="J175" s="19"/>
      <c r="K175" s="19"/>
      <c r="L175" s="19"/>
      <c r="M175" s="19"/>
      <c r="N175" s="19"/>
      <c r="O175" s="19"/>
    </row>
    <row r="176" spans="3:15">
      <c r="C176" s="19"/>
      <c r="D176" s="19"/>
      <c r="E176" s="19"/>
      <c r="F176" s="19"/>
      <c r="G176" s="19"/>
      <c r="H176" s="19"/>
      <c r="I176" s="19"/>
      <c r="J176" s="19"/>
      <c r="K176" s="19"/>
      <c r="L176" s="19"/>
      <c r="M176" s="19"/>
      <c r="N176" s="19"/>
      <c r="O176" s="19"/>
    </row>
    <row r="177" spans="3:15">
      <c r="C177" s="19"/>
      <c r="D177" s="19"/>
      <c r="E177" s="19"/>
      <c r="F177" s="19"/>
      <c r="G177" s="19"/>
      <c r="H177" s="19"/>
      <c r="I177" s="19"/>
      <c r="J177" s="19"/>
      <c r="K177" s="19"/>
      <c r="L177" s="19"/>
      <c r="M177" s="19"/>
      <c r="N177" s="19"/>
      <c r="O177" s="19"/>
    </row>
    <row r="178" spans="3:15">
      <c r="C178" s="19"/>
      <c r="D178" s="19"/>
      <c r="E178" s="19"/>
      <c r="F178" s="19"/>
      <c r="G178" s="19"/>
      <c r="H178" s="19"/>
      <c r="I178" s="19"/>
      <c r="J178" s="19"/>
      <c r="K178" s="19"/>
      <c r="L178" s="19"/>
      <c r="M178" s="19"/>
      <c r="N178" s="19"/>
      <c r="O178" s="19"/>
    </row>
    <row r="179" spans="3:15">
      <c r="C179" s="19"/>
      <c r="D179" s="19"/>
      <c r="E179" s="19"/>
      <c r="F179" s="19"/>
      <c r="G179" s="19"/>
      <c r="H179" s="19"/>
      <c r="I179" s="19"/>
      <c r="J179" s="19"/>
      <c r="K179" s="19"/>
      <c r="L179" s="19"/>
      <c r="M179" s="19"/>
      <c r="N179" s="19"/>
      <c r="O179" s="19"/>
    </row>
    <row r="180" spans="3:15">
      <c r="C180" s="19"/>
      <c r="D180" s="19"/>
      <c r="E180" s="19"/>
      <c r="F180" s="19"/>
      <c r="G180" s="19"/>
      <c r="H180" s="19"/>
      <c r="I180" s="19"/>
      <c r="J180" s="19"/>
      <c r="K180" s="19"/>
      <c r="L180" s="19"/>
      <c r="M180" s="19"/>
      <c r="N180" s="19"/>
      <c r="O180" s="19"/>
    </row>
    <row r="181" spans="3:15">
      <c r="C181" s="19"/>
      <c r="D181" s="19"/>
      <c r="E181" s="19"/>
      <c r="F181" s="19"/>
      <c r="G181" s="19"/>
      <c r="H181" s="19"/>
      <c r="I181" s="19"/>
      <c r="J181" s="19"/>
      <c r="K181" s="19"/>
      <c r="L181" s="19"/>
      <c r="M181" s="19"/>
      <c r="N181" s="19"/>
      <c r="O181" s="19"/>
    </row>
    <row r="182" spans="3:15">
      <c r="C182" s="19"/>
      <c r="D182" s="19"/>
      <c r="E182" s="19"/>
      <c r="F182" s="19"/>
      <c r="G182" s="19"/>
      <c r="H182" s="19"/>
      <c r="I182" s="19"/>
      <c r="J182" s="19"/>
      <c r="K182" s="19"/>
      <c r="L182" s="19"/>
      <c r="M182" s="19"/>
      <c r="N182" s="19"/>
      <c r="O182" s="19"/>
    </row>
    <row r="183" spans="3:15">
      <c r="C183" s="19"/>
      <c r="D183" s="19"/>
      <c r="E183" s="19"/>
      <c r="F183" s="19"/>
      <c r="G183" s="19"/>
      <c r="H183" s="19"/>
      <c r="I183" s="19"/>
      <c r="J183" s="19"/>
      <c r="K183" s="19"/>
      <c r="L183" s="19"/>
      <c r="M183" s="19"/>
      <c r="N183" s="19"/>
      <c r="O183" s="19"/>
    </row>
    <row r="184" spans="3:15">
      <c r="C184" s="19"/>
      <c r="D184" s="19"/>
      <c r="E184" s="19"/>
      <c r="F184" s="19"/>
      <c r="G184" s="19"/>
      <c r="H184" s="19"/>
      <c r="I184" s="19"/>
      <c r="J184" s="19"/>
      <c r="K184" s="19"/>
      <c r="L184" s="19"/>
      <c r="M184" s="19"/>
      <c r="N184" s="19"/>
      <c r="O184" s="19"/>
    </row>
    <row r="185" spans="3:15">
      <c r="C185" s="19"/>
      <c r="D185" s="19"/>
      <c r="E185" s="19"/>
      <c r="F185" s="19"/>
      <c r="G185" s="19"/>
      <c r="H185" s="19"/>
      <c r="I185" s="19"/>
      <c r="J185" s="19"/>
      <c r="K185" s="19"/>
      <c r="L185" s="19"/>
      <c r="M185" s="19"/>
      <c r="N185" s="19"/>
      <c r="O185" s="19"/>
    </row>
    <row r="186" spans="3:15">
      <c r="C186" s="19"/>
      <c r="D186" s="19"/>
      <c r="E186" s="19"/>
      <c r="F186" s="19"/>
      <c r="G186" s="19"/>
      <c r="H186" s="19"/>
      <c r="I186" s="19"/>
      <c r="J186" s="19"/>
      <c r="K186" s="19"/>
      <c r="L186" s="19"/>
      <c r="M186" s="19"/>
      <c r="N186" s="19"/>
      <c r="O186" s="19"/>
    </row>
    <row r="187" spans="3:15">
      <c r="C187" s="19"/>
      <c r="D187" s="19"/>
      <c r="E187" s="19"/>
      <c r="F187" s="19"/>
      <c r="G187" s="19"/>
      <c r="H187" s="19"/>
      <c r="I187" s="19"/>
      <c r="J187" s="19"/>
      <c r="K187" s="19"/>
      <c r="L187" s="19"/>
      <c r="M187" s="19"/>
      <c r="N187" s="19"/>
      <c r="O187" s="19"/>
    </row>
    <row r="188" spans="3:15">
      <c r="C188" s="19"/>
      <c r="D188" s="19"/>
      <c r="E188" s="19"/>
      <c r="F188" s="19"/>
      <c r="G188" s="19"/>
      <c r="H188" s="19"/>
      <c r="I188" s="19"/>
      <c r="J188" s="19"/>
      <c r="K188" s="19"/>
      <c r="L188" s="19"/>
      <c r="M188" s="19"/>
      <c r="N188" s="19"/>
      <c r="O188" s="19"/>
    </row>
    <row r="189" spans="3:15">
      <c r="C189" s="19"/>
      <c r="D189" s="19"/>
      <c r="E189" s="19"/>
      <c r="F189" s="19"/>
      <c r="G189" s="19"/>
      <c r="H189" s="19"/>
      <c r="I189" s="19"/>
      <c r="J189" s="19"/>
      <c r="K189" s="19"/>
      <c r="L189" s="19"/>
      <c r="M189" s="19"/>
      <c r="N189" s="19"/>
      <c r="O189" s="19"/>
    </row>
    <row r="190" spans="3:15">
      <c r="C190" s="19"/>
      <c r="D190" s="19"/>
      <c r="E190" s="19"/>
      <c r="F190" s="19"/>
      <c r="G190" s="19"/>
      <c r="H190" s="19"/>
      <c r="I190" s="19"/>
      <c r="J190" s="19"/>
      <c r="K190" s="19"/>
      <c r="L190" s="19"/>
      <c r="M190" s="19"/>
      <c r="N190" s="19"/>
      <c r="O190" s="19"/>
    </row>
    <row r="191" spans="3:15">
      <c r="C191" s="19"/>
      <c r="D191" s="19"/>
      <c r="E191" s="19"/>
      <c r="F191" s="19"/>
      <c r="G191" s="19"/>
      <c r="H191" s="19"/>
      <c r="I191" s="19"/>
      <c r="J191" s="19"/>
      <c r="K191" s="19"/>
      <c r="L191" s="19"/>
      <c r="M191" s="19"/>
      <c r="N191" s="19"/>
      <c r="O191" s="19"/>
    </row>
    <row r="192" spans="3:15">
      <c r="C192" s="19"/>
      <c r="D192" s="19"/>
      <c r="E192" s="19"/>
      <c r="F192" s="19"/>
      <c r="G192" s="19"/>
      <c r="H192" s="19"/>
      <c r="I192" s="19"/>
      <c r="J192" s="19"/>
      <c r="K192" s="19"/>
      <c r="L192" s="19"/>
      <c r="M192" s="19"/>
      <c r="N192" s="19"/>
      <c r="O192" s="19"/>
    </row>
    <row r="193" spans="3:15">
      <c r="C193" s="19"/>
      <c r="D193" s="19"/>
      <c r="E193" s="19"/>
      <c r="F193" s="19"/>
      <c r="G193" s="19"/>
      <c r="H193" s="19"/>
      <c r="I193" s="19"/>
      <c r="J193" s="19"/>
      <c r="K193" s="19"/>
      <c r="L193" s="19"/>
      <c r="M193" s="19"/>
      <c r="N193" s="19"/>
      <c r="O193" s="19"/>
    </row>
    <row r="194" spans="3:15">
      <c r="C194" s="19"/>
      <c r="D194" s="19"/>
      <c r="E194" s="19"/>
      <c r="F194" s="19"/>
      <c r="G194" s="19"/>
      <c r="H194" s="19"/>
      <c r="I194" s="19"/>
      <c r="J194" s="19"/>
      <c r="K194" s="19"/>
      <c r="L194" s="19"/>
      <c r="M194" s="19"/>
      <c r="N194" s="19"/>
      <c r="O194" s="19"/>
    </row>
    <row r="195" spans="3:15">
      <c r="C195" s="19"/>
      <c r="D195" s="19"/>
      <c r="E195" s="19"/>
      <c r="F195" s="19"/>
      <c r="G195" s="19"/>
      <c r="H195" s="19"/>
      <c r="I195" s="19"/>
      <c r="J195" s="19"/>
      <c r="K195" s="19"/>
      <c r="L195" s="19"/>
      <c r="M195" s="19"/>
      <c r="N195" s="19"/>
      <c r="O195" s="19"/>
    </row>
    <row r="196" spans="3:15">
      <c r="C196" s="19"/>
      <c r="D196" s="19"/>
      <c r="E196" s="19"/>
      <c r="F196" s="19"/>
      <c r="G196" s="19"/>
      <c r="H196" s="19"/>
      <c r="I196" s="19"/>
      <c r="J196" s="19"/>
      <c r="K196" s="19"/>
      <c r="L196" s="19"/>
      <c r="M196" s="19"/>
      <c r="N196" s="19"/>
      <c r="O196" s="19"/>
    </row>
    <row r="197" spans="3:15">
      <c r="C197" s="19"/>
      <c r="D197" s="19"/>
      <c r="E197" s="19"/>
      <c r="F197" s="19"/>
      <c r="G197" s="19"/>
      <c r="H197" s="19"/>
      <c r="I197" s="19"/>
      <c r="J197" s="19"/>
      <c r="K197" s="19"/>
      <c r="L197" s="19"/>
      <c r="M197" s="19"/>
      <c r="N197" s="19"/>
      <c r="O197" s="19"/>
    </row>
    <row r="198" spans="3:15">
      <c r="C198" s="19"/>
      <c r="D198" s="19"/>
      <c r="E198" s="19"/>
      <c r="F198" s="19"/>
      <c r="G198" s="19"/>
      <c r="H198" s="19"/>
      <c r="I198" s="19"/>
      <c r="J198" s="19"/>
      <c r="K198" s="19"/>
      <c r="L198" s="19"/>
      <c r="M198" s="19"/>
      <c r="N198" s="19"/>
      <c r="O198" s="19"/>
    </row>
    <row r="199" spans="3:15">
      <c r="C199" s="19"/>
      <c r="D199" s="19"/>
      <c r="E199" s="19"/>
      <c r="F199" s="19"/>
      <c r="G199" s="19"/>
      <c r="H199" s="19"/>
      <c r="I199" s="19"/>
      <c r="J199" s="19"/>
      <c r="K199" s="19"/>
      <c r="L199" s="19"/>
      <c r="M199" s="19"/>
      <c r="N199" s="19"/>
      <c r="O199" s="19"/>
    </row>
    <row r="200" spans="3:15">
      <c r="C200" s="19"/>
      <c r="D200" s="19"/>
      <c r="E200" s="19"/>
      <c r="F200" s="19"/>
      <c r="G200" s="19"/>
      <c r="H200" s="19"/>
      <c r="I200" s="19"/>
      <c r="J200" s="19"/>
      <c r="K200" s="19"/>
      <c r="L200" s="19"/>
      <c r="M200" s="19"/>
      <c r="N200" s="19"/>
      <c r="O200" s="19"/>
    </row>
    <row r="201" spans="3:15">
      <c r="C201" s="19"/>
      <c r="D201" s="19"/>
      <c r="E201" s="19"/>
      <c r="F201" s="19"/>
      <c r="G201" s="19"/>
      <c r="H201" s="19"/>
      <c r="I201" s="19"/>
      <c r="J201" s="19"/>
      <c r="K201" s="19"/>
      <c r="L201" s="19"/>
      <c r="M201" s="19"/>
      <c r="N201" s="19"/>
      <c r="O201" s="19"/>
    </row>
    <row r="202" spans="3:15">
      <c r="C202" s="19"/>
      <c r="D202" s="19"/>
      <c r="E202" s="19"/>
      <c r="F202" s="19"/>
      <c r="G202" s="19"/>
      <c r="H202" s="19"/>
      <c r="I202" s="19"/>
      <c r="J202" s="19"/>
      <c r="K202" s="19"/>
      <c r="L202" s="19"/>
      <c r="M202" s="19"/>
      <c r="N202" s="19"/>
      <c r="O202" s="19"/>
    </row>
    <row r="203" spans="3:15">
      <c r="C203" s="19"/>
      <c r="D203" s="19"/>
      <c r="E203" s="19"/>
      <c r="F203" s="19"/>
      <c r="G203" s="19"/>
      <c r="H203" s="19"/>
      <c r="I203" s="19"/>
      <c r="J203" s="19"/>
      <c r="K203" s="19"/>
      <c r="L203" s="19"/>
      <c r="M203" s="19"/>
      <c r="N203" s="19"/>
      <c r="O203" s="19"/>
    </row>
    <row r="204" spans="3:15">
      <c r="C204" s="19"/>
      <c r="D204" s="19"/>
      <c r="E204" s="19"/>
      <c r="F204" s="19"/>
      <c r="G204" s="19"/>
      <c r="H204" s="19"/>
      <c r="I204" s="19"/>
      <c r="J204" s="19"/>
      <c r="K204" s="19"/>
      <c r="L204" s="19"/>
      <c r="M204" s="19"/>
      <c r="N204" s="19"/>
      <c r="O204" s="19"/>
    </row>
    <row r="205" spans="3:15">
      <c r="C205" s="19"/>
      <c r="D205" s="19"/>
      <c r="E205" s="19"/>
      <c r="F205" s="19"/>
      <c r="G205" s="19"/>
      <c r="H205" s="19"/>
      <c r="I205" s="19"/>
      <c r="J205" s="19"/>
      <c r="K205" s="19"/>
      <c r="L205" s="19"/>
      <c r="M205" s="19"/>
      <c r="N205" s="19"/>
      <c r="O205" s="19"/>
    </row>
    <row r="206" spans="3:15">
      <c r="C206" s="19"/>
      <c r="D206" s="19"/>
      <c r="E206" s="19"/>
      <c r="F206" s="19"/>
      <c r="G206" s="19"/>
      <c r="H206" s="19"/>
      <c r="I206" s="19"/>
      <c r="J206" s="19"/>
      <c r="K206" s="19"/>
      <c r="L206" s="19"/>
      <c r="M206" s="19"/>
      <c r="N206" s="19"/>
      <c r="O206" s="19"/>
    </row>
    <row r="207" spans="3:15">
      <c r="C207" s="19"/>
      <c r="D207" s="19"/>
      <c r="E207" s="19"/>
      <c r="F207" s="19"/>
      <c r="G207" s="19"/>
      <c r="H207" s="19"/>
      <c r="I207" s="19"/>
      <c r="J207" s="19"/>
      <c r="K207" s="19"/>
      <c r="L207" s="19"/>
      <c r="M207" s="19"/>
      <c r="N207" s="19"/>
      <c r="O207" s="19"/>
    </row>
    <row r="208" spans="3:15">
      <c r="C208" s="19"/>
      <c r="D208" s="19"/>
      <c r="E208" s="19"/>
      <c r="F208" s="19"/>
      <c r="G208" s="19"/>
      <c r="H208" s="19"/>
      <c r="I208" s="19"/>
      <c r="J208" s="19"/>
      <c r="K208" s="19"/>
      <c r="L208" s="19"/>
      <c r="M208" s="19"/>
      <c r="N208" s="19"/>
      <c r="O208" s="19"/>
    </row>
    <row r="209" spans="3:15">
      <c r="C209" s="19"/>
      <c r="D209" s="19"/>
      <c r="E209" s="19"/>
      <c r="F209" s="19"/>
      <c r="G209" s="19"/>
      <c r="H209" s="19"/>
      <c r="I209" s="19"/>
      <c r="J209" s="19"/>
      <c r="K209" s="19"/>
      <c r="L209" s="19"/>
      <c r="M209" s="19"/>
      <c r="N209" s="19"/>
      <c r="O209" s="19"/>
    </row>
    <row r="210" spans="3:15">
      <c r="C210" s="19"/>
      <c r="D210" s="19"/>
      <c r="E210" s="19"/>
      <c r="F210" s="19"/>
      <c r="G210" s="19"/>
      <c r="H210" s="19"/>
      <c r="I210" s="19"/>
      <c r="J210" s="19"/>
      <c r="K210" s="19"/>
      <c r="L210" s="19"/>
      <c r="M210" s="19"/>
      <c r="N210" s="19"/>
      <c r="O210" s="19"/>
    </row>
    <row r="211" spans="3:15">
      <c r="C211" s="19"/>
      <c r="D211" s="19"/>
      <c r="E211" s="19"/>
      <c r="F211" s="19"/>
      <c r="G211" s="19"/>
      <c r="H211" s="19"/>
      <c r="I211" s="19"/>
      <c r="J211" s="19"/>
      <c r="K211" s="19"/>
      <c r="L211" s="19"/>
      <c r="M211" s="19"/>
      <c r="N211" s="19"/>
      <c r="O211" s="19"/>
    </row>
    <row r="212" spans="3:15">
      <c r="C212" s="19"/>
      <c r="D212" s="19"/>
      <c r="E212" s="19"/>
      <c r="F212" s="19"/>
      <c r="G212" s="19"/>
      <c r="H212" s="19"/>
      <c r="I212" s="19"/>
      <c r="J212" s="19"/>
      <c r="K212" s="19"/>
      <c r="L212" s="19"/>
      <c r="M212" s="19"/>
      <c r="N212" s="19"/>
      <c r="O212" s="19"/>
    </row>
    <row r="213" spans="3:15">
      <c r="C213" s="19"/>
      <c r="D213" s="19"/>
      <c r="E213" s="19"/>
      <c r="F213" s="19"/>
      <c r="G213" s="19"/>
      <c r="H213" s="19"/>
      <c r="I213" s="19"/>
      <c r="J213" s="19"/>
      <c r="K213" s="19"/>
      <c r="L213" s="19"/>
      <c r="M213" s="19"/>
      <c r="N213" s="19"/>
      <c r="O213" s="19"/>
    </row>
    <row r="214" spans="3:15">
      <c r="C214" s="19"/>
      <c r="D214" s="19"/>
      <c r="E214" s="19"/>
      <c r="F214" s="19"/>
      <c r="G214" s="19"/>
      <c r="H214" s="19"/>
      <c r="I214" s="19"/>
      <c r="J214" s="19"/>
      <c r="K214" s="19"/>
      <c r="L214" s="19"/>
      <c r="M214" s="19"/>
      <c r="N214" s="19"/>
      <c r="O214" s="19"/>
    </row>
    <row r="215" spans="3:15">
      <c r="C215" s="19"/>
      <c r="D215" s="19"/>
      <c r="E215" s="19"/>
      <c r="F215" s="19"/>
      <c r="G215" s="19"/>
      <c r="H215" s="19"/>
      <c r="I215" s="19"/>
      <c r="J215" s="19"/>
      <c r="K215" s="19"/>
      <c r="L215" s="19"/>
      <c r="M215" s="19"/>
      <c r="N215" s="19"/>
      <c r="O215" s="19"/>
    </row>
    <row r="216" spans="3:15">
      <c r="C216" s="19"/>
      <c r="D216" s="19"/>
      <c r="E216" s="19"/>
      <c r="F216" s="19"/>
      <c r="G216" s="19"/>
      <c r="H216" s="19"/>
      <c r="I216" s="19"/>
      <c r="J216" s="19"/>
      <c r="K216" s="19"/>
      <c r="L216" s="19"/>
      <c r="M216" s="19"/>
      <c r="N216" s="19"/>
      <c r="O216" s="19"/>
    </row>
    <row r="217" spans="3:15">
      <c r="C217" s="19"/>
      <c r="D217" s="19"/>
      <c r="E217" s="19"/>
      <c r="F217" s="19"/>
      <c r="G217" s="19"/>
      <c r="H217" s="19"/>
      <c r="I217" s="19"/>
      <c r="J217" s="19"/>
      <c r="K217" s="19"/>
      <c r="L217" s="19"/>
      <c r="M217" s="19"/>
      <c r="N217" s="19"/>
      <c r="O217" s="19"/>
    </row>
    <row r="218" spans="3:15">
      <c r="C218" s="19"/>
      <c r="D218" s="19"/>
      <c r="E218" s="19"/>
      <c r="F218" s="19"/>
      <c r="G218" s="19"/>
      <c r="H218" s="19"/>
      <c r="I218" s="19"/>
      <c r="J218" s="19"/>
      <c r="K218" s="19"/>
      <c r="L218" s="19"/>
      <c r="M218" s="19"/>
      <c r="N218" s="19"/>
      <c r="O218" s="19"/>
    </row>
    <row r="219" spans="3:15">
      <c r="C219" s="19"/>
      <c r="D219" s="19"/>
      <c r="E219" s="19"/>
      <c r="F219" s="19"/>
      <c r="G219" s="19"/>
      <c r="H219" s="19"/>
      <c r="I219" s="19"/>
      <c r="J219" s="19"/>
      <c r="K219" s="19"/>
      <c r="L219" s="19"/>
      <c r="M219" s="19"/>
      <c r="N219" s="19"/>
      <c r="O219" s="19"/>
    </row>
    <row r="220" spans="3:15">
      <c r="C220" s="19"/>
      <c r="D220" s="19"/>
      <c r="E220" s="19"/>
      <c r="F220" s="19"/>
      <c r="G220" s="19"/>
      <c r="H220" s="19"/>
      <c r="I220" s="19"/>
      <c r="J220" s="19"/>
      <c r="K220" s="19"/>
      <c r="L220" s="19"/>
      <c r="M220" s="19"/>
      <c r="N220" s="19"/>
      <c r="O220" s="19"/>
    </row>
    <row r="221" spans="3:15">
      <c r="C221" s="19"/>
      <c r="D221" s="19"/>
      <c r="E221" s="19"/>
      <c r="F221" s="19"/>
      <c r="G221" s="19"/>
      <c r="H221" s="19"/>
      <c r="I221" s="19"/>
      <c r="J221" s="19"/>
      <c r="K221" s="19"/>
      <c r="L221" s="19"/>
      <c r="M221" s="19"/>
      <c r="N221" s="19"/>
      <c r="O221" s="19"/>
    </row>
    <row r="222" spans="3:15">
      <c r="C222" s="19"/>
      <c r="D222" s="19"/>
      <c r="E222" s="19"/>
      <c r="F222" s="19"/>
      <c r="G222" s="19"/>
      <c r="H222" s="19"/>
      <c r="I222" s="19"/>
      <c r="J222" s="19"/>
      <c r="K222" s="19"/>
      <c r="L222" s="19"/>
      <c r="M222" s="19"/>
      <c r="N222" s="19"/>
      <c r="O222" s="19"/>
    </row>
    <row r="223" spans="3:15">
      <c r="C223" s="19"/>
      <c r="D223" s="19"/>
      <c r="E223" s="19"/>
      <c r="F223" s="19"/>
      <c r="G223" s="19"/>
      <c r="H223" s="19"/>
      <c r="I223" s="19"/>
      <c r="J223" s="19"/>
      <c r="K223" s="19"/>
      <c r="L223" s="19"/>
      <c r="M223" s="19"/>
      <c r="N223" s="19"/>
      <c r="O223" s="19"/>
    </row>
    <row r="224" spans="3:15">
      <c r="C224" s="19"/>
      <c r="D224" s="19"/>
      <c r="E224" s="19"/>
      <c r="F224" s="19"/>
      <c r="G224" s="19"/>
      <c r="H224" s="19"/>
      <c r="I224" s="19"/>
      <c r="J224" s="19"/>
      <c r="K224" s="19"/>
      <c r="L224" s="19"/>
      <c r="M224" s="19"/>
      <c r="N224" s="19"/>
      <c r="O224" s="19"/>
    </row>
    <row r="225" spans="3:15">
      <c r="C225" s="19"/>
      <c r="D225" s="19"/>
      <c r="E225" s="19"/>
      <c r="F225" s="19"/>
      <c r="G225" s="19"/>
      <c r="H225" s="19"/>
      <c r="I225" s="19"/>
      <c r="J225" s="19"/>
      <c r="K225" s="19"/>
      <c r="L225" s="19"/>
      <c r="M225" s="19"/>
      <c r="N225" s="19"/>
      <c r="O225" s="19"/>
    </row>
    <row r="226" spans="3:15">
      <c r="C226" s="19"/>
      <c r="D226" s="19"/>
      <c r="E226" s="19"/>
      <c r="F226" s="19"/>
      <c r="G226" s="19"/>
      <c r="H226" s="19"/>
      <c r="I226" s="19"/>
      <c r="J226" s="19"/>
      <c r="K226" s="19"/>
      <c r="L226" s="19"/>
      <c r="M226" s="19"/>
      <c r="N226" s="19"/>
      <c r="O226" s="19"/>
    </row>
    <row r="227" spans="3:15">
      <c r="C227" s="19"/>
      <c r="D227" s="19"/>
      <c r="E227" s="19"/>
      <c r="F227" s="19"/>
      <c r="G227" s="19"/>
      <c r="H227" s="19"/>
      <c r="I227" s="19"/>
      <c r="J227" s="19"/>
      <c r="K227" s="19"/>
      <c r="L227" s="19"/>
      <c r="M227" s="19"/>
      <c r="N227" s="19"/>
      <c r="O227" s="19"/>
    </row>
    <row r="228" spans="3:15">
      <c r="C228" s="19"/>
      <c r="D228" s="19"/>
      <c r="E228" s="19"/>
      <c r="F228" s="19"/>
      <c r="G228" s="19"/>
      <c r="H228" s="19"/>
      <c r="I228" s="19"/>
      <c r="J228" s="19"/>
      <c r="K228" s="19"/>
      <c r="L228" s="19"/>
      <c r="M228" s="19"/>
      <c r="N228" s="19"/>
      <c r="O228" s="19"/>
    </row>
    <row r="229" spans="3:15">
      <c r="C229" s="19"/>
      <c r="D229" s="19"/>
      <c r="E229" s="19"/>
      <c r="F229" s="19"/>
      <c r="G229" s="19"/>
      <c r="H229" s="19"/>
      <c r="I229" s="19"/>
      <c r="J229" s="19"/>
      <c r="K229" s="19"/>
      <c r="L229" s="19"/>
      <c r="M229" s="19"/>
      <c r="N229" s="19"/>
      <c r="O229" s="19"/>
    </row>
    <row r="230" spans="3:15">
      <c r="C230" s="19"/>
      <c r="D230" s="19"/>
      <c r="E230" s="19"/>
      <c r="F230" s="19"/>
      <c r="G230" s="19"/>
      <c r="H230" s="19"/>
      <c r="I230" s="19"/>
      <c r="J230" s="19"/>
      <c r="K230" s="19"/>
      <c r="L230" s="19"/>
      <c r="M230" s="19"/>
      <c r="N230" s="19"/>
      <c r="O230" s="19"/>
    </row>
    <row r="231" spans="3:15">
      <c r="C231" s="19"/>
      <c r="D231" s="19"/>
      <c r="E231" s="19"/>
      <c r="F231" s="19"/>
      <c r="G231" s="19"/>
      <c r="H231" s="19"/>
      <c r="I231" s="19"/>
      <c r="J231" s="19"/>
      <c r="K231" s="19"/>
      <c r="L231" s="19"/>
      <c r="M231" s="19"/>
      <c r="N231" s="19"/>
      <c r="O231" s="19"/>
    </row>
    <row r="232" spans="3:15">
      <c r="C232" s="19"/>
      <c r="D232" s="19"/>
      <c r="E232" s="19"/>
      <c r="F232" s="19"/>
      <c r="G232" s="19"/>
      <c r="H232" s="19"/>
      <c r="I232" s="19"/>
      <c r="J232" s="19"/>
      <c r="K232" s="19"/>
      <c r="L232" s="19"/>
      <c r="M232" s="19"/>
      <c r="N232" s="19"/>
      <c r="O232" s="19"/>
    </row>
    <row r="233" spans="3:15">
      <c r="C233" s="19"/>
      <c r="D233" s="19"/>
      <c r="E233" s="19"/>
      <c r="F233" s="19"/>
      <c r="G233" s="19"/>
      <c r="H233" s="19"/>
      <c r="I233" s="19"/>
      <c r="J233" s="19"/>
      <c r="K233" s="19"/>
      <c r="L233" s="19"/>
      <c r="M233" s="19"/>
      <c r="N233" s="19"/>
      <c r="O233" s="19"/>
    </row>
    <row r="234" spans="3:15">
      <c r="C234" s="19"/>
      <c r="D234" s="19"/>
      <c r="E234" s="19"/>
      <c r="F234" s="19"/>
      <c r="G234" s="19"/>
      <c r="H234" s="19"/>
      <c r="I234" s="19"/>
      <c r="J234" s="19"/>
      <c r="K234" s="19"/>
      <c r="L234" s="19"/>
      <c r="M234" s="19"/>
      <c r="N234" s="19"/>
      <c r="O234" s="19"/>
    </row>
    <row r="235" spans="3:15">
      <c r="C235" s="19"/>
      <c r="D235" s="19"/>
      <c r="E235" s="19"/>
      <c r="F235" s="19"/>
      <c r="G235" s="19"/>
      <c r="H235" s="19"/>
      <c r="I235" s="19"/>
      <c r="J235" s="19"/>
      <c r="K235" s="19"/>
      <c r="L235" s="19"/>
      <c r="M235" s="19"/>
      <c r="N235" s="19"/>
      <c r="O235" s="19"/>
    </row>
    <row r="236" spans="3:15">
      <c r="C236" s="19"/>
      <c r="D236" s="19"/>
      <c r="E236" s="19"/>
      <c r="F236" s="19"/>
      <c r="G236" s="19"/>
      <c r="H236" s="19"/>
      <c r="I236" s="19"/>
      <c r="J236" s="19"/>
      <c r="K236" s="19"/>
      <c r="L236" s="19"/>
      <c r="M236" s="19"/>
      <c r="N236" s="19"/>
      <c r="O236" s="19"/>
    </row>
    <row r="237" spans="3:15">
      <c r="C237" s="19"/>
      <c r="D237" s="19"/>
      <c r="E237" s="19"/>
      <c r="F237" s="19"/>
      <c r="G237" s="19"/>
      <c r="H237" s="19"/>
      <c r="I237" s="19"/>
      <c r="J237" s="19"/>
      <c r="K237" s="19"/>
      <c r="L237" s="19"/>
      <c r="M237" s="19"/>
      <c r="N237" s="19"/>
      <c r="O237" s="19"/>
    </row>
    <row r="238" spans="3:15">
      <c r="C238" s="19"/>
      <c r="D238" s="19"/>
      <c r="E238" s="19"/>
      <c r="F238" s="19"/>
      <c r="G238" s="19"/>
      <c r="H238" s="19"/>
      <c r="I238" s="19"/>
      <c r="J238" s="19"/>
      <c r="K238" s="19"/>
      <c r="L238" s="19"/>
      <c r="M238" s="19"/>
      <c r="N238" s="19"/>
      <c r="O238" s="19"/>
    </row>
    <row r="239" spans="3:15">
      <c r="C239" s="19"/>
      <c r="D239" s="19"/>
      <c r="E239" s="19"/>
      <c r="F239" s="19"/>
      <c r="G239" s="19"/>
      <c r="H239" s="19"/>
      <c r="I239" s="19"/>
      <c r="J239" s="19"/>
      <c r="K239" s="19"/>
      <c r="L239" s="19"/>
      <c r="M239" s="19"/>
      <c r="N239" s="19"/>
      <c r="O239" s="19"/>
    </row>
    <row r="240" spans="3:15">
      <c r="C240" s="19"/>
      <c r="D240" s="19"/>
      <c r="E240" s="19"/>
      <c r="F240" s="19"/>
      <c r="G240" s="19"/>
      <c r="H240" s="19"/>
      <c r="I240" s="19"/>
      <c r="J240" s="19"/>
      <c r="K240" s="19"/>
      <c r="L240" s="19"/>
      <c r="M240" s="19"/>
      <c r="N240" s="19"/>
      <c r="O240" s="19"/>
    </row>
    <row r="241" spans="3:15">
      <c r="C241" s="19"/>
      <c r="D241" s="19"/>
      <c r="E241" s="19"/>
      <c r="F241" s="19"/>
      <c r="G241" s="19"/>
      <c r="H241" s="19"/>
      <c r="I241" s="19"/>
      <c r="J241" s="19"/>
      <c r="K241" s="19"/>
      <c r="L241" s="19"/>
      <c r="M241" s="19"/>
      <c r="N241" s="19"/>
      <c r="O241" s="19"/>
    </row>
    <row r="242" spans="3:15">
      <c r="C242" s="19"/>
      <c r="D242" s="19"/>
      <c r="E242" s="19"/>
      <c r="F242" s="19"/>
      <c r="G242" s="19"/>
      <c r="H242" s="19"/>
      <c r="I242" s="19"/>
      <c r="J242" s="19"/>
      <c r="K242" s="19"/>
      <c r="L242" s="19"/>
      <c r="M242" s="19"/>
      <c r="N242" s="19"/>
      <c r="O242" s="19"/>
    </row>
    <row r="243" spans="3:15">
      <c r="C243" s="19"/>
      <c r="D243" s="19"/>
      <c r="E243" s="19"/>
      <c r="F243" s="19"/>
      <c r="G243" s="19"/>
      <c r="H243" s="19"/>
      <c r="I243" s="19"/>
      <c r="J243" s="19"/>
      <c r="K243" s="19"/>
      <c r="L243" s="19"/>
      <c r="M243" s="19"/>
      <c r="N243" s="19"/>
      <c r="O243" s="19"/>
    </row>
    <row r="244" spans="3:15">
      <c r="C244" s="19"/>
      <c r="D244" s="19"/>
      <c r="E244" s="19"/>
      <c r="F244" s="19"/>
      <c r="G244" s="19"/>
      <c r="H244" s="19"/>
      <c r="I244" s="19"/>
      <c r="J244" s="19"/>
      <c r="K244" s="19"/>
      <c r="L244" s="19"/>
      <c r="M244" s="19"/>
      <c r="N244" s="19"/>
      <c r="O244" s="19"/>
    </row>
    <row r="245" spans="3:15">
      <c r="C245" s="19"/>
      <c r="D245" s="19"/>
      <c r="E245" s="19"/>
      <c r="F245" s="19"/>
      <c r="G245" s="19"/>
      <c r="H245" s="19"/>
      <c r="I245" s="19"/>
      <c r="J245" s="19"/>
      <c r="K245" s="19"/>
      <c r="L245" s="19"/>
      <c r="M245" s="19"/>
      <c r="N245" s="19"/>
      <c r="O245" s="19"/>
    </row>
    <row r="246" spans="3:15">
      <c r="C246" s="19"/>
      <c r="D246" s="19"/>
      <c r="E246" s="19"/>
      <c r="F246" s="19"/>
      <c r="G246" s="19"/>
      <c r="H246" s="19"/>
      <c r="I246" s="19"/>
      <c r="J246" s="19"/>
      <c r="K246" s="19"/>
      <c r="L246" s="19"/>
      <c r="M246" s="19"/>
      <c r="N246" s="19"/>
      <c r="O246" s="19"/>
    </row>
    <row r="247" spans="3:15">
      <c r="C247" s="19"/>
      <c r="D247" s="19"/>
      <c r="E247" s="19"/>
      <c r="F247" s="19"/>
      <c r="G247" s="19"/>
      <c r="H247" s="19"/>
      <c r="I247" s="19"/>
      <c r="J247" s="19"/>
      <c r="K247" s="19"/>
      <c r="L247" s="19"/>
      <c r="M247" s="19"/>
      <c r="N247" s="19"/>
      <c r="O247" s="19"/>
    </row>
    <row r="248" spans="3:15">
      <c r="C248" s="19"/>
      <c r="D248" s="19"/>
      <c r="E248" s="19"/>
      <c r="F248" s="19"/>
      <c r="G248" s="19"/>
      <c r="H248" s="19"/>
      <c r="I248" s="19"/>
      <c r="J248" s="19"/>
      <c r="K248" s="19"/>
      <c r="L248" s="19"/>
      <c r="M248" s="19"/>
      <c r="N248" s="19"/>
      <c r="O248" s="19"/>
    </row>
    <row r="249" spans="3:15">
      <c r="C249" s="19"/>
      <c r="D249" s="19"/>
      <c r="E249" s="19"/>
      <c r="F249" s="19"/>
      <c r="G249" s="19"/>
      <c r="H249" s="19"/>
      <c r="I249" s="19"/>
      <c r="J249" s="19"/>
      <c r="K249" s="19"/>
      <c r="L249" s="19"/>
      <c r="M249" s="19"/>
      <c r="N249" s="19"/>
      <c r="O249" s="19"/>
    </row>
    <row r="250" spans="3:15">
      <c r="C250" s="19"/>
      <c r="D250" s="19"/>
      <c r="E250" s="19"/>
      <c r="F250" s="19"/>
      <c r="G250" s="19"/>
      <c r="H250" s="19"/>
      <c r="I250" s="19"/>
      <c r="J250" s="19"/>
      <c r="K250" s="19"/>
      <c r="L250" s="19"/>
      <c r="M250" s="19"/>
      <c r="N250" s="19"/>
      <c r="O250" s="19"/>
    </row>
    <row r="251" spans="3:15">
      <c r="C251" s="19"/>
      <c r="D251" s="19"/>
      <c r="E251" s="19"/>
      <c r="F251" s="19"/>
      <c r="G251" s="19"/>
      <c r="H251" s="19"/>
      <c r="I251" s="19"/>
      <c r="J251" s="19"/>
      <c r="K251" s="19"/>
      <c r="L251" s="19"/>
      <c r="M251" s="19"/>
      <c r="N251" s="19"/>
      <c r="O251" s="19"/>
    </row>
    <row r="252" spans="3:15">
      <c r="C252" s="19"/>
      <c r="D252" s="19"/>
      <c r="E252" s="19"/>
      <c r="F252" s="19"/>
      <c r="G252" s="19"/>
      <c r="H252" s="19"/>
      <c r="I252" s="19"/>
      <c r="J252" s="19"/>
      <c r="K252" s="19"/>
      <c r="L252" s="19"/>
      <c r="M252" s="19"/>
      <c r="N252" s="19"/>
      <c r="O252" s="19"/>
    </row>
    <row r="253" spans="3:15">
      <c r="C253" s="19"/>
      <c r="D253" s="19"/>
      <c r="E253" s="19"/>
      <c r="F253" s="19"/>
      <c r="G253" s="19"/>
      <c r="H253" s="19"/>
      <c r="I253" s="19"/>
      <c r="J253" s="19"/>
      <c r="K253" s="19"/>
      <c r="L253" s="19"/>
      <c r="M253" s="19"/>
      <c r="N253" s="19"/>
      <c r="O253" s="19"/>
    </row>
    <row r="254" spans="3:15">
      <c r="C254" s="19"/>
      <c r="D254" s="19"/>
      <c r="E254" s="19"/>
      <c r="F254" s="19"/>
      <c r="G254" s="19"/>
      <c r="H254" s="19"/>
      <c r="I254" s="19"/>
      <c r="J254" s="19"/>
      <c r="K254" s="19"/>
      <c r="L254" s="19"/>
      <c r="M254" s="19"/>
      <c r="N254" s="19"/>
      <c r="O254" s="19"/>
    </row>
    <row r="255" spans="3:15">
      <c r="C255" s="19"/>
      <c r="D255" s="19"/>
      <c r="E255" s="19"/>
      <c r="F255" s="19"/>
      <c r="G255" s="19"/>
      <c r="H255" s="19"/>
      <c r="I255" s="19"/>
      <c r="J255" s="19"/>
      <c r="K255" s="19"/>
      <c r="L255" s="19"/>
      <c r="M255" s="19"/>
      <c r="N255" s="19"/>
      <c r="O255" s="19"/>
    </row>
    <row r="256" spans="3:15">
      <c r="C256" s="19"/>
      <c r="D256" s="19"/>
      <c r="E256" s="19"/>
      <c r="F256" s="19"/>
      <c r="G256" s="19"/>
      <c r="H256" s="19"/>
      <c r="I256" s="19"/>
      <c r="J256" s="19"/>
      <c r="K256" s="19"/>
      <c r="L256" s="19"/>
      <c r="M256" s="19"/>
      <c r="N256" s="19"/>
      <c r="O256" s="19"/>
    </row>
    <row r="257" spans="3:15">
      <c r="C257" s="19"/>
      <c r="D257" s="19"/>
      <c r="E257" s="19"/>
      <c r="F257" s="19"/>
      <c r="G257" s="19"/>
      <c r="H257" s="19"/>
      <c r="I257" s="19"/>
      <c r="J257" s="19"/>
      <c r="K257" s="19"/>
      <c r="L257" s="19"/>
      <c r="M257" s="19"/>
      <c r="N257" s="19"/>
      <c r="O257" s="19"/>
    </row>
    <row r="258" spans="3:15">
      <c r="C258" s="19"/>
      <c r="D258" s="19"/>
      <c r="E258" s="19"/>
      <c r="F258" s="19"/>
      <c r="G258" s="19"/>
      <c r="H258" s="19"/>
      <c r="I258" s="19"/>
      <c r="J258" s="19"/>
      <c r="K258" s="19"/>
      <c r="L258" s="19"/>
      <c r="M258" s="19"/>
      <c r="N258" s="19"/>
      <c r="O258" s="19"/>
    </row>
    <row r="259" spans="3:15">
      <c r="C259" s="19"/>
      <c r="D259" s="19"/>
      <c r="E259" s="19"/>
      <c r="F259" s="19"/>
      <c r="G259" s="19"/>
      <c r="H259" s="19"/>
      <c r="I259" s="19"/>
      <c r="J259" s="19"/>
      <c r="K259" s="19"/>
      <c r="L259" s="19"/>
      <c r="M259" s="19"/>
      <c r="N259" s="19"/>
      <c r="O259" s="19"/>
    </row>
    <row r="260" spans="3:15">
      <c r="C260" s="19"/>
      <c r="D260" s="19"/>
      <c r="E260" s="19"/>
      <c r="F260" s="19"/>
      <c r="G260" s="19"/>
      <c r="H260" s="19"/>
      <c r="I260" s="19"/>
      <c r="J260" s="19"/>
      <c r="K260" s="19"/>
      <c r="L260" s="19"/>
      <c r="M260" s="19"/>
      <c r="N260" s="19"/>
      <c r="O260" s="19"/>
    </row>
    <row r="261" spans="3:15">
      <c r="C261" s="19"/>
      <c r="D261" s="19"/>
      <c r="E261" s="19"/>
      <c r="F261" s="19"/>
      <c r="G261" s="19"/>
      <c r="H261" s="19"/>
      <c r="I261" s="19"/>
      <c r="J261" s="19"/>
      <c r="K261" s="19"/>
      <c r="L261" s="19"/>
      <c r="M261" s="19"/>
      <c r="N261" s="19"/>
      <c r="O261" s="19"/>
    </row>
    <row r="262" spans="3:15">
      <c r="C262" s="19"/>
      <c r="D262" s="19"/>
      <c r="E262" s="19"/>
      <c r="F262" s="19"/>
      <c r="G262" s="19"/>
      <c r="H262" s="19"/>
      <c r="I262" s="19"/>
      <c r="J262" s="19"/>
      <c r="K262" s="19"/>
      <c r="L262" s="19"/>
      <c r="M262" s="19"/>
      <c r="N262" s="19"/>
      <c r="O262" s="19"/>
    </row>
    <row r="263" spans="3:15">
      <c r="C263" s="19"/>
      <c r="D263" s="19"/>
      <c r="E263" s="19"/>
      <c r="F263" s="19"/>
      <c r="G263" s="19"/>
      <c r="H263" s="19"/>
      <c r="I263" s="19"/>
      <c r="J263" s="19"/>
      <c r="K263" s="19"/>
      <c r="L263" s="19"/>
      <c r="M263" s="19"/>
      <c r="N263" s="19"/>
      <c r="O263" s="19"/>
    </row>
    <row r="264" spans="3:15">
      <c r="C264" s="19"/>
      <c r="D264" s="19"/>
      <c r="E264" s="19"/>
      <c r="F264" s="19"/>
      <c r="G264" s="19"/>
      <c r="H264" s="19"/>
      <c r="I264" s="19"/>
      <c r="J264" s="19"/>
      <c r="K264" s="19"/>
      <c r="L264" s="19"/>
      <c r="M264" s="19"/>
      <c r="N264" s="19"/>
      <c r="O264" s="19"/>
    </row>
    <row r="265" spans="3:15">
      <c r="C265" s="19"/>
      <c r="D265" s="19"/>
      <c r="E265" s="19"/>
      <c r="F265" s="19"/>
      <c r="G265" s="19"/>
      <c r="H265" s="19"/>
      <c r="I265" s="19"/>
      <c r="J265" s="19"/>
      <c r="K265" s="19"/>
      <c r="L265" s="19"/>
      <c r="M265" s="19"/>
      <c r="N265" s="19"/>
      <c r="O265" s="19"/>
    </row>
    <row r="266" spans="3:15">
      <c r="C266" s="19"/>
      <c r="D266" s="19"/>
      <c r="E266" s="19"/>
      <c r="F266" s="19"/>
      <c r="G266" s="19"/>
      <c r="H266" s="19"/>
      <c r="I266" s="19"/>
      <c r="J266" s="19"/>
      <c r="K266" s="19"/>
      <c r="L266" s="19"/>
      <c r="M266" s="19"/>
      <c r="N266" s="19"/>
      <c r="O266" s="19"/>
    </row>
    <row r="267" spans="3:15">
      <c r="C267" s="19"/>
      <c r="D267" s="19"/>
      <c r="E267" s="19"/>
      <c r="F267" s="19"/>
      <c r="G267" s="19"/>
      <c r="H267" s="19"/>
      <c r="I267" s="19"/>
      <c r="J267" s="19"/>
      <c r="K267" s="19"/>
      <c r="L267" s="19"/>
      <c r="M267" s="19"/>
      <c r="N267" s="19"/>
      <c r="O267" s="19"/>
    </row>
    <row r="268" spans="3:15">
      <c r="C268" s="19"/>
      <c r="D268" s="19"/>
      <c r="E268" s="19"/>
      <c r="F268" s="19"/>
      <c r="G268" s="19"/>
      <c r="H268" s="19"/>
      <c r="I268" s="19"/>
      <c r="J268" s="19"/>
      <c r="K268" s="19"/>
      <c r="L268" s="19"/>
      <c r="M268" s="19"/>
      <c r="N268" s="19"/>
      <c r="O268" s="19"/>
    </row>
    <row r="269" spans="3:15">
      <c r="C269" s="19"/>
      <c r="D269" s="19"/>
      <c r="E269" s="19"/>
      <c r="F269" s="19"/>
      <c r="G269" s="19"/>
      <c r="H269" s="19"/>
      <c r="I269" s="19"/>
      <c r="J269" s="19"/>
      <c r="K269" s="19"/>
      <c r="L269" s="19"/>
      <c r="M269" s="19"/>
      <c r="N269" s="19"/>
      <c r="O269" s="19"/>
    </row>
    <row r="270" spans="3:15">
      <c r="C270" s="19"/>
      <c r="D270" s="19"/>
      <c r="E270" s="19"/>
      <c r="F270" s="19"/>
      <c r="G270" s="19"/>
      <c r="H270" s="19"/>
      <c r="I270" s="19"/>
      <c r="J270" s="19"/>
      <c r="K270" s="19"/>
      <c r="L270" s="19"/>
      <c r="M270" s="19"/>
      <c r="N270" s="19"/>
      <c r="O270" s="19"/>
    </row>
    <row r="271" spans="3:15">
      <c r="C271" s="19"/>
      <c r="D271" s="19"/>
      <c r="E271" s="19"/>
      <c r="F271" s="19"/>
      <c r="G271" s="19"/>
      <c r="H271" s="19"/>
      <c r="I271" s="19"/>
      <c r="J271" s="19"/>
      <c r="K271" s="19"/>
      <c r="L271" s="19"/>
      <c r="M271" s="19"/>
      <c r="N271" s="19"/>
      <c r="O271" s="19"/>
    </row>
    <row r="272" spans="3:15">
      <c r="C272" s="19"/>
      <c r="D272" s="19"/>
      <c r="E272" s="19"/>
      <c r="F272" s="19"/>
      <c r="G272" s="19"/>
      <c r="H272" s="19"/>
      <c r="I272" s="19"/>
      <c r="J272" s="19"/>
      <c r="K272" s="19"/>
      <c r="L272" s="19"/>
      <c r="M272" s="19"/>
      <c r="N272" s="19"/>
      <c r="O272" s="19"/>
    </row>
    <row r="273" spans="3:15">
      <c r="C273" s="19"/>
      <c r="D273" s="19"/>
      <c r="E273" s="19"/>
      <c r="F273" s="19"/>
      <c r="G273" s="19"/>
      <c r="H273" s="19"/>
      <c r="I273" s="19"/>
      <c r="J273" s="19"/>
      <c r="K273" s="19"/>
      <c r="L273" s="19"/>
      <c r="M273" s="19"/>
      <c r="N273" s="19"/>
      <c r="O273" s="19"/>
    </row>
    <row r="274" spans="3:15">
      <c r="C274" s="19"/>
      <c r="D274" s="19"/>
      <c r="E274" s="19"/>
      <c r="F274" s="19"/>
      <c r="G274" s="19"/>
      <c r="H274" s="19"/>
      <c r="I274" s="19"/>
      <c r="J274" s="19"/>
      <c r="K274" s="19"/>
      <c r="L274" s="19"/>
      <c r="M274" s="19"/>
      <c r="N274" s="19"/>
      <c r="O274" s="19"/>
    </row>
    <row r="275" spans="3:15">
      <c r="C275" s="19"/>
      <c r="D275" s="19"/>
      <c r="E275" s="19"/>
      <c r="F275" s="19"/>
      <c r="G275" s="19"/>
      <c r="H275" s="19"/>
      <c r="I275" s="19"/>
      <c r="J275" s="19"/>
      <c r="K275" s="19"/>
      <c r="L275" s="19"/>
      <c r="M275" s="19"/>
      <c r="N275" s="19"/>
      <c r="O275" s="19"/>
    </row>
    <row r="276" spans="3:15">
      <c r="C276" s="19"/>
      <c r="D276" s="19"/>
      <c r="E276" s="19"/>
      <c r="F276" s="19"/>
      <c r="G276" s="19"/>
      <c r="H276" s="19"/>
      <c r="I276" s="19"/>
      <c r="J276" s="19"/>
      <c r="K276" s="19"/>
      <c r="L276" s="19"/>
      <c r="M276" s="19"/>
      <c r="N276" s="19"/>
      <c r="O276" s="19"/>
    </row>
    <row r="277" spans="3:15">
      <c r="C277" s="19"/>
      <c r="D277" s="19"/>
      <c r="E277" s="19"/>
      <c r="F277" s="19"/>
      <c r="G277" s="19"/>
      <c r="H277" s="19"/>
      <c r="I277" s="19"/>
      <c r="J277" s="19"/>
      <c r="K277" s="19"/>
      <c r="L277" s="19"/>
      <c r="M277" s="19"/>
      <c r="N277" s="19"/>
      <c r="O277" s="19"/>
    </row>
    <row r="278" spans="3:15">
      <c r="C278" s="19"/>
      <c r="D278" s="19"/>
      <c r="E278" s="19"/>
      <c r="F278" s="19"/>
      <c r="G278" s="19"/>
      <c r="H278" s="19"/>
      <c r="I278" s="19"/>
      <c r="J278" s="19"/>
      <c r="K278" s="19"/>
      <c r="L278" s="19"/>
      <c r="M278" s="19"/>
      <c r="N278" s="19"/>
      <c r="O278" s="19"/>
    </row>
    <row r="279" spans="3:15">
      <c r="C279" s="19"/>
      <c r="D279" s="19"/>
      <c r="E279" s="19"/>
      <c r="F279" s="19"/>
      <c r="G279" s="19"/>
      <c r="H279" s="19"/>
      <c r="I279" s="19"/>
      <c r="J279" s="19"/>
      <c r="K279" s="19"/>
      <c r="L279" s="19"/>
      <c r="M279" s="19"/>
      <c r="N279" s="19"/>
      <c r="O279" s="19"/>
    </row>
    <row r="280" spans="3:15">
      <c r="C280" s="19"/>
      <c r="D280" s="19"/>
      <c r="E280" s="19"/>
      <c r="F280" s="19"/>
      <c r="G280" s="19"/>
      <c r="H280" s="19"/>
      <c r="I280" s="19"/>
      <c r="J280" s="19"/>
      <c r="K280" s="19"/>
      <c r="L280" s="19"/>
      <c r="M280" s="19"/>
      <c r="N280" s="19"/>
      <c r="O280" s="19"/>
    </row>
    <row r="281" spans="3:15">
      <c r="C281" s="19"/>
      <c r="D281" s="19"/>
      <c r="E281" s="19"/>
      <c r="F281" s="19"/>
      <c r="G281" s="19"/>
      <c r="H281" s="19"/>
      <c r="I281" s="19"/>
      <c r="J281" s="19"/>
      <c r="K281" s="19"/>
      <c r="L281" s="19"/>
      <c r="M281" s="19"/>
      <c r="N281" s="19"/>
      <c r="O281" s="19"/>
    </row>
    <row r="282" spans="3:15">
      <c r="C282" s="19"/>
      <c r="D282" s="19"/>
      <c r="E282" s="19"/>
      <c r="F282" s="19"/>
      <c r="G282" s="19"/>
      <c r="H282" s="19"/>
      <c r="I282" s="19"/>
      <c r="J282" s="19"/>
      <c r="K282" s="19"/>
      <c r="L282" s="19"/>
      <c r="M282" s="19"/>
      <c r="N282" s="19"/>
      <c r="O282" s="19"/>
    </row>
    <row r="283" spans="3:15">
      <c r="C283" s="19"/>
      <c r="D283" s="19"/>
      <c r="E283" s="19"/>
      <c r="F283" s="19"/>
      <c r="G283" s="19"/>
      <c r="H283" s="19"/>
      <c r="I283" s="19"/>
      <c r="J283" s="19"/>
      <c r="K283" s="19"/>
      <c r="L283" s="19"/>
      <c r="M283" s="19"/>
      <c r="N283" s="19"/>
      <c r="O283" s="19"/>
    </row>
    <row r="284" spans="3:15">
      <c r="C284" s="19"/>
      <c r="D284" s="19"/>
      <c r="E284" s="19"/>
      <c r="F284" s="19"/>
      <c r="G284" s="19"/>
      <c r="H284" s="19"/>
      <c r="I284" s="19"/>
      <c r="J284" s="19"/>
      <c r="K284" s="19"/>
      <c r="L284" s="19"/>
      <c r="M284" s="19"/>
      <c r="N284" s="19"/>
      <c r="O284" s="19"/>
    </row>
    <row r="285" spans="3:15">
      <c r="C285" s="19"/>
      <c r="D285" s="19"/>
      <c r="E285" s="19"/>
      <c r="F285" s="19"/>
      <c r="G285" s="19"/>
      <c r="H285" s="19"/>
      <c r="I285" s="19"/>
      <c r="J285" s="19"/>
      <c r="K285" s="19"/>
      <c r="L285" s="19"/>
      <c r="M285" s="19"/>
      <c r="N285" s="19"/>
      <c r="O285" s="19"/>
    </row>
    <row r="286" spans="3:15">
      <c r="C286" s="19"/>
      <c r="D286" s="19"/>
      <c r="E286" s="19"/>
      <c r="F286" s="19"/>
      <c r="G286" s="19"/>
      <c r="H286" s="19"/>
      <c r="I286" s="19"/>
      <c r="J286" s="19"/>
      <c r="K286" s="19"/>
      <c r="L286" s="19"/>
      <c r="M286" s="19"/>
      <c r="N286" s="19"/>
      <c r="O286" s="19"/>
    </row>
    <row r="287" spans="3:15">
      <c r="C287" s="19"/>
      <c r="D287" s="19"/>
      <c r="E287" s="19"/>
      <c r="F287" s="19"/>
      <c r="G287" s="19"/>
      <c r="H287" s="19"/>
      <c r="I287" s="19"/>
      <c r="J287" s="19"/>
      <c r="K287" s="19"/>
      <c r="L287" s="19"/>
      <c r="M287" s="19"/>
      <c r="N287" s="19"/>
      <c r="O287" s="19"/>
    </row>
    <row r="288" spans="3:15">
      <c r="C288" s="19"/>
      <c r="D288" s="19"/>
      <c r="E288" s="19"/>
      <c r="F288" s="19"/>
      <c r="G288" s="19"/>
      <c r="H288" s="19"/>
      <c r="I288" s="19"/>
      <c r="J288" s="19"/>
      <c r="K288" s="19"/>
      <c r="L288" s="19"/>
      <c r="M288" s="19"/>
      <c r="N288" s="19"/>
      <c r="O288" s="19"/>
    </row>
    <row r="289" spans="3:15">
      <c r="C289" s="19"/>
      <c r="D289" s="19"/>
      <c r="E289" s="19"/>
      <c r="F289" s="19"/>
      <c r="G289" s="19"/>
      <c r="H289" s="19"/>
      <c r="I289" s="19"/>
      <c r="J289" s="19"/>
      <c r="K289" s="19"/>
      <c r="L289" s="19"/>
      <c r="M289" s="19"/>
      <c r="N289" s="19"/>
      <c r="O289" s="19"/>
    </row>
    <row r="290" spans="3:15">
      <c r="C290" s="19"/>
      <c r="D290" s="19"/>
      <c r="E290" s="19"/>
      <c r="F290" s="19"/>
      <c r="G290" s="19"/>
      <c r="H290" s="19"/>
      <c r="I290" s="19"/>
      <c r="J290" s="19"/>
      <c r="K290" s="19"/>
      <c r="L290" s="19"/>
      <c r="M290" s="19"/>
      <c r="N290" s="19"/>
      <c r="O290" s="19"/>
    </row>
    <row r="291" spans="3:15">
      <c r="C291" s="19"/>
      <c r="D291" s="19"/>
      <c r="E291" s="19"/>
      <c r="F291" s="19"/>
      <c r="G291" s="19"/>
      <c r="H291" s="19"/>
      <c r="I291" s="19"/>
      <c r="J291" s="19"/>
      <c r="K291" s="19"/>
      <c r="L291" s="19"/>
      <c r="M291" s="19"/>
      <c r="N291" s="19"/>
      <c r="O291" s="19"/>
    </row>
    <row r="292" spans="3:15">
      <c r="C292" s="19"/>
      <c r="D292" s="19"/>
      <c r="E292" s="19"/>
      <c r="F292" s="19"/>
      <c r="G292" s="19"/>
      <c r="H292" s="19"/>
      <c r="I292" s="19"/>
      <c r="J292" s="19"/>
      <c r="K292" s="19"/>
      <c r="L292" s="19"/>
      <c r="M292" s="19"/>
      <c r="N292" s="19"/>
      <c r="O292" s="19"/>
    </row>
    <row r="293" spans="3:15">
      <c r="C293" s="19"/>
      <c r="D293" s="19"/>
      <c r="E293" s="19"/>
      <c r="F293" s="19"/>
      <c r="G293" s="19"/>
      <c r="H293" s="19"/>
      <c r="I293" s="19"/>
      <c r="J293" s="19"/>
      <c r="K293" s="19"/>
      <c r="L293" s="19"/>
      <c r="M293" s="19"/>
      <c r="N293" s="19"/>
      <c r="O293" s="19"/>
    </row>
    <row r="294" spans="3:15">
      <c r="C294" s="19"/>
      <c r="D294" s="19"/>
      <c r="E294" s="19"/>
      <c r="F294" s="19"/>
      <c r="G294" s="19"/>
      <c r="H294" s="19"/>
      <c r="I294" s="19"/>
      <c r="J294" s="19"/>
      <c r="K294" s="19"/>
      <c r="L294" s="19"/>
      <c r="M294" s="19"/>
      <c r="N294" s="19"/>
      <c r="O294" s="19"/>
    </row>
    <row r="295" spans="3:15">
      <c r="C295" s="19"/>
      <c r="D295" s="19"/>
      <c r="E295" s="19"/>
      <c r="F295" s="19"/>
      <c r="G295" s="19"/>
      <c r="H295" s="19"/>
      <c r="I295" s="19"/>
      <c r="J295" s="19"/>
      <c r="K295" s="19"/>
      <c r="L295" s="19"/>
      <c r="M295" s="19"/>
      <c r="N295" s="19"/>
      <c r="O295" s="19"/>
    </row>
    <row r="296" spans="3:15">
      <c r="C296" s="19"/>
      <c r="D296" s="19"/>
      <c r="E296" s="19"/>
      <c r="F296" s="19"/>
      <c r="G296" s="19"/>
      <c r="H296" s="19"/>
      <c r="I296" s="19"/>
      <c r="J296" s="19"/>
      <c r="K296" s="19"/>
      <c r="L296" s="19"/>
      <c r="M296" s="19"/>
      <c r="N296" s="19"/>
      <c r="O296" s="19"/>
    </row>
    <row r="297" spans="3:15">
      <c r="C297" s="19"/>
      <c r="D297" s="19"/>
      <c r="E297" s="19"/>
      <c r="F297" s="19"/>
      <c r="G297" s="19"/>
      <c r="H297" s="19"/>
      <c r="I297" s="19"/>
      <c r="J297" s="19"/>
      <c r="K297" s="19"/>
      <c r="L297" s="19"/>
      <c r="M297" s="19"/>
      <c r="N297" s="19"/>
      <c r="O297" s="19"/>
    </row>
    <row r="298" spans="3:15">
      <c r="C298" s="19"/>
      <c r="D298" s="19"/>
      <c r="E298" s="19"/>
      <c r="F298" s="19"/>
      <c r="G298" s="19"/>
      <c r="H298" s="19"/>
      <c r="I298" s="19"/>
      <c r="J298" s="19"/>
      <c r="K298" s="19"/>
      <c r="L298" s="19"/>
      <c r="M298" s="19"/>
      <c r="N298" s="19"/>
      <c r="O298" s="19"/>
    </row>
    <row r="299" spans="3:15">
      <c r="C299" s="19"/>
      <c r="D299" s="19"/>
      <c r="E299" s="19"/>
      <c r="F299" s="19"/>
      <c r="G299" s="19"/>
      <c r="H299" s="19"/>
      <c r="I299" s="19"/>
      <c r="J299" s="19"/>
      <c r="K299" s="19"/>
      <c r="L299" s="19"/>
      <c r="M299" s="19"/>
      <c r="N299" s="19"/>
      <c r="O299" s="19"/>
    </row>
    <row r="300" spans="3:15">
      <c r="C300" s="19"/>
      <c r="D300" s="19"/>
      <c r="E300" s="19"/>
      <c r="F300" s="19"/>
      <c r="G300" s="19"/>
      <c r="H300" s="19"/>
      <c r="I300" s="19"/>
      <c r="J300" s="19"/>
      <c r="K300" s="19"/>
      <c r="L300" s="19"/>
      <c r="M300" s="19"/>
      <c r="N300" s="19"/>
      <c r="O300" s="19"/>
    </row>
    <row r="301" spans="3:15">
      <c r="C301" s="19"/>
      <c r="D301" s="19"/>
      <c r="E301" s="19"/>
      <c r="F301" s="19"/>
      <c r="G301" s="19"/>
      <c r="H301" s="19"/>
      <c r="I301" s="19"/>
      <c r="J301" s="19"/>
      <c r="K301" s="19"/>
      <c r="L301" s="19"/>
      <c r="M301" s="19"/>
      <c r="N301" s="19"/>
      <c r="O301" s="19"/>
    </row>
    <row r="302" spans="3:15">
      <c r="C302" s="19"/>
      <c r="D302" s="19"/>
      <c r="E302" s="19"/>
      <c r="F302" s="19"/>
      <c r="G302" s="19"/>
      <c r="H302" s="19"/>
      <c r="I302" s="19"/>
      <c r="J302" s="19"/>
      <c r="K302" s="19"/>
      <c r="L302" s="19"/>
      <c r="M302" s="19"/>
      <c r="N302" s="19"/>
      <c r="O302" s="19"/>
    </row>
    <row r="303" spans="3:15">
      <c r="C303" s="19"/>
      <c r="D303" s="19"/>
      <c r="E303" s="19"/>
      <c r="F303" s="19"/>
      <c r="G303" s="19"/>
      <c r="H303" s="19"/>
      <c r="I303" s="19"/>
      <c r="J303" s="19"/>
      <c r="K303" s="19"/>
      <c r="L303" s="19"/>
      <c r="M303" s="19"/>
      <c r="N303" s="19"/>
      <c r="O303" s="19"/>
    </row>
    <row r="304" spans="3:15">
      <c r="C304" s="19"/>
      <c r="D304" s="19"/>
      <c r="E304" s="19"/>
      <c r="F304" s="19"/>
      <c r="G304" s="19"/>
      <c r="H304" s="19"/>
      <c r="I304" s="19"/>
      <c r="J304" s="19"/>
      <c r="K304" s="19"/>
      <c r="L304" s="19"/>
      <c r="M304" s="19"/>
      <c r="N304" s="19"/>
      <c r="O304" s="19"/>
    </row>
    <row r="305" spans="3:15">
      <c r="C305" s="19"/>
      <c r="D305" s="19"/>
      <c r="E305" s="19"/>
      <c r="F305" s="19"/>
      <c r="G305" s="19"/>
      <c r="H305" s="19"/>
      <c r="I305" s="19"/>
      <c r="J305" s="19"/>
      <c r="K305" s="19"/>
      <c r="L305" s="19"/>
      <c r="M305" s="19"/>
      <c r="N305" s="19"/>
      <c r="O305" s="19"/>
    </row>
    <row r="306" spans="3:15">
      <c r="C306" s="19"/>
      <c r="D306" s="19"/>
      <c r="E306" s="19"/>
      <c r="F306" s="19"/>
      <c r="G306" s="19"/>
      <c r="H306" s="19"/>
      <c r="I306" s="19"/>
      <c r="J306" s="19"/>
      <c r="K306" s="19"/>
      <c r="L306" s="19"/>
      <c r="M306" s="19"/>
      <c r="N306" s="19"/>
      <c r="O306" s="19"/>
    </row>
    <row r="307" spans="3:15">
      <c r="C307" s="19"/>
      <c r="D307" s="19"/>
      <c r="E307" s="19"/>
      <c r="F307" s="19"/>
      <c r="G307" s="19"/>
      <c r="H307" s="19"/>
      <c r="I307" s="19"/>
      <c r="J307" s="19"/>
      <c r="K307" s="19"/>
      <c r="L307" s="19"/>
      <c r="M307" s="19"/>
      <c r="N307" s="19"/>
      <c r="O307" s="19"/>
    </row>
    <row r="308" spans="3:15">
      <c r="C308" s="19"/>
      <c r="D308" s="19"/>
      <c r="E308" s="19"/>
      <c r="F308" s="19"/>
      <c r="G308" s="19"/>
      <c r="H308" s="19"/>
      <c r="I308" s="19"/>
      <c r="J308" s="19"/>
      <c r="K308" s="19"/>
      <c r="L308" s="19"/>
      <c r="M308" s="19"/>
      <c r="N308" s="19"/>
      <c r="O308" s="19"/>
    </row>
    <row r="309" spans="3:15">
      <c r="C309" s="19"/>
      <c r="D309" s="19"/>
      <c r="E309" s="19"/>
      <c r="F309" s="19"/>
      <c r="G309" s="19"/>
      <c r="H309" s="19"/>
      <c r="I309" s="19"/>
      <c r="J309" s="19"/>
      <c r="K309" s="19"/>
      <c r="L309" s="19"/>
      <c r="M309" s="19"/>
      <c r="N309" s="19"/>
      <c r="O309" s="19"/>
    </row>
    <row r="310" spans="3:15">
      <c r="C310" s="19"/>
      <c r="D310" s="19"/>
      <c r="E310" s="19"/>
      <c r="F310" s="19"/>
      <c r="G310" s="19"/>
      <c r="H310" s="19"/>
      <c r="I310" s="19"/>
      <c r="J310" s="19"/>
      <c r="K310" s="19"/>
      <c r="L310" s="19"/>
      <c r="M310" s="19"/>
      <c r="N310" s="19"/>
      <c r="O310" s="19"/>
    </row>
    <row r="311" spans="3:15">
      <c r="C311" s="19"/>
      <c r="D311" s="19"/>
      <c r="E311" s="19"/>
      <c r="F311" s="19"/>
      <c r="G311" s="19"/>
      <c r="H311" s="19"/>
      <c r="I311" s="19"/>
      <c r="J311" s="19"/>
      <c r="K311" s="19"/>
      <c r="L311" s="19"/>
      <c r="M311" s="19"/>
      <c r="N311" s="19"/>
      <c r="O311" s="19"/>
    </row>
    <row r="312" spans="3:15">
      <c r="C312" s="19"/>
      <c r="D312" s="19"/>
      <c r="E312" s="19"/>
      <c r="F312" s="19"/>
      <c r="G312" s="19"/>
      <c r="H312" s="19"/>
      <c r="I312" s="19"/>
      <c r="J312" s="19"/>
      <c r="K312" s="19"/>
      <c r="L312" s="19"/>
      <c r="M312" s="19"/>
      <c r="N312" s="19"/>
      <c r="O312" s="19"/>
    </row>
    <row r="313" spans="3:15">
      <c r="C313" s="19"/>
      <c r="D313" s="19"/>
      <c r="E313" s="19"/>
      <c r="F313" s="19"/>
      <c r="G313" s="19"/>
      <c r="H313" s="19"/>
      <c r="I313" s="19"/>
      <c r="J313" s="19"/>
      <c r="K313" s="19"/>
      <c r="L313" s="19"/>
      <c r="M313" s="19"/>
      <c r="N313" s="19"/>
      <c r="O313" s="19"/>
    </row>
    <row r="314" spans="3:15">
      <c r="C314" s="19"/>
      <c r="D314" s="19"/>
      <c r="E314" s="19"/>
      <c r="F314" s="19"/>
      <c r="G314" s="19"/>
      <c r="H314" s="19"/>
      <c r="I314" s="19"/>
      <c r="J314" s="19"/>
      <c r="K314" s="19"/>
      <c r="L314" s="19"/>
      <c r="M314" s="19"/>
      <c r="N314" s="19"/>
      <c r="O314" s="19"/>
    </row>
    <row r="315" spans="3:15">
      <c r="C315" s="19"/>
      <c r="D315" s="19"/>
      <c r="E315" s="19"/>
      <c r="F315" s="19"/>
      <c r="G315" s="19"/>
      <c r="H315" s="19"/>
      <c r="I315" s="19"/>
      <c r="J315" s="19"/>
      <c r="K315" s="19"/>
      <c r="L315" s="19"/>
      <c r="M315" s="19"/>
      <c r="N315" s="19"/>
      <c r="O315" s="19"/>
    </row>
    <row r="316" spans="3:15">
      <c r="C316" s="19"/>
      <c r="D316" s="19"/>
      <c r="E316" s="19"/>
      <c r="F316" s="19"/>
      <c r="G316" s="19"/>
      <c r="H316" s="19"/>
      <c r="I316" s="19"/>
      <c r="J316" s="19"/>
      <c r="K316" s="19"/>
      <c r="L316" s="19"/>
      <c r="M316" s="19"/>
      <c r="N316" s="19"/>
      <c r="O316" s="19"/>
    </row>
    <row r="317" spans="3:15">
      <c r="C317" s="19"/>
      <c r="D317" s="19"/>
      <c r="E317" s="19"/>
      <c r="F317" s="19"/>
      <c r="G317" s="19"/>
      <c r="H317" s="19"/>
      <c r="I317" s="19"/>
      <c r="J317" s="19"/>
      <c r="K317" s="19"/>
      <c r="L317" s="19"/>
      <c r="M317" s="19"/>
      <c r="N317" s="19"/>
      <c r="O317" s="19"/>
    </row>
    <row r="318" spans="3:15">
      <c r="C318" s="19"/>
      <c r="D318" s="19"/>
      <c r="E318" s="19"/>
      <c r="F318" s="19"/>
      <c r="G318" s="19"/>
      <c r="H318" s="19"/>
      <c r="I318" s="19"/>
      <c r="J318" s="19"/>
      <c r="K318" s="19"/>
      <c r="L318" s="19"/>
      <c r="M318" s="19"/>
      <c r="N318" s="19"/>
      <c r="O318" s="19"/>
    </row>
    <row r="319" spans="3:15">
      <c r="C319" s="19"/>
      <c r="D319" s="19"/>
      <c r="E319" s="19"/>
      <c r="F319" s="19"/>
      <c r="G319" s="19"/>
      <c r="H319" s="19"/>
      <c r="I319" s="19"/>
      <c r="J319" s="19"/>
      <c r="K319" s="19"/>
      <c r="L319" s="19"/>
      <c r="M319" s="19"/>
      <c r="N319" s="19"/>
      <c r="O319" s="19"/>
    </row>
    <row r="320" spans="3:15">
      <c r="C320" s="19"/>
      <c r="D320" s="19"/>
      <c r="E320" s="19"/>
      <c r="F320" s="19"/>
      <c r="G320" s="19"/>
      <c r="H320" s="19"/>
      <c r="I320" s="19"/>
      <c r="J320" s="19"/>
      <c r="K320" s="19"/>
      <c r="L320" s="19"/>
      <c r="M320" s="19"/>
      <c r="N320" s="19"/>
      <c r="O320" s="19"/>
    </row>
    <row r="321" spans="3:15">
      <c r="C321" s="19"/>
      <c r="D321" s="19"/>
      <c r="E321" s="19"/>
      <c r="F321" s="19"/>
      <c r="G321" s="19"/>
      <c r="H321" s="19"/>
      <c r="I321" s="19"/>
      <c r="J321" s="19"/>
      <c r="K321" s="19"/>
      <c r="L321" s="19"/>
      <c r="M321" s="19"/>
      <c r="N321" s="19"/>
      <c r="O321" s="19"/>
    </row>
    <row r="322" spans="3:15">
      <c r="C322" s="19"/>
      <c r="D322" s="19"/>
      <c r="E322" s="19"/>
      <c r="F322" s="19"/>
      <c r="G322" s="19"/>
      <c r="H322" s="19"/>
      <c r="I322" s="19"/>
      <c r="J322" s="19"/>
      <c r="K322" s="19"/>
      <c r="L322" s="19"/>
      <c r="M322" s="19"/>
      <c r="N322" s="19"/>
      <c r="O322" s="19"/>
    </row>
    <row r="323" spans="3:15">
      <c r="C323" s="19"/>
      <c r="D323" s="19"/>
      <c r="E323" s="19"/>
      <c r="F323" s="19"/>
      <c r="G323" s="19"/>
      <c r="H323" s="19"/>
      <c r="I323" s="19"/>
      <c r="J323" s="19"/>
      <c r="K323" s="19"/>
      <c r="L323" s="19"/>
      <c r="M323" s="19"/>
      <c r="N323" s="19"/>
      <c r="O323" s="19"/>
    </row>
    <row r="324" spans="3:15">
      <c r="C324" s="19"/>
      <c r="D324" s="19"/>
      <c r="E324" s="19"/>
      <c r="F324" s="19"/>
      <c r="G324" s="19"/>
      <c r="H324" s="19"/>
      <c r="I324" s="19"/>
      <c r="J324" s="19"/>
      <c r="K324" s="19"/>
      <c r="L324" s="19"/>
      <c r="M324" s="19"/>
      <c r="N324" s="19"/>
      <c r="O324" s="19"/>
    </row>
    <row r="325" spans="3:15">
      <c r="C325" s="19"/>
      <c r="D325" s="19"/>
      <c r="E325" s="19"/>
      <c r="F325" s="19"/>
      <c r="G325" s="19"/>
      <c r="H325" s="19"/>
      <c r="I325" s="19"/>
      <c r="J325" s="19"/>
      <c r="K325" s="19"/>
      <c r="L325" s="19"/>
      <c r="M325" s="19"/>
      <c r="N325" s="19"/>
      <c r="O325" s="19"/>
    </row>
    <row r="326" spans="3:15">
      <c r="C326" s="19"/>
      <c r="D326" s="19"/>
      <c r="E326" s="19"/>
      <c r="F326" s="19"/>
      <c r="G326" s="19"/>
      <c r="H326" s="19"/>
      <c r="I326" s="19"/>
      <c r="J326" s="19"/>
      <c r="K326" s="19"/>
      <c r="L326" s="19"/>
      <c r="M326" s="19"/>
      <c r="N326" s="19"/>
      <c r="O326" s="19"/>
    </row>
    <row r="327" spans="3:15">
      <c r="C327" s="19"/>
      <c r="D327" s="19"/>
      <c r="E327" s="19"/>
      <c r="F327" s="19"/>
      <c r="G327" s="19"/>
      <c r="H327" s="19"/>
      <c r="I327" s="19"/>
      <c r="J327" s="19"/>
      <c r="K327" s="19"/>
      <c r="L327" s="19"/>
      <c r="M327" s="19"/>
      <c r="N327" s="19"/>
      <c r="O327" s="19"/>
    </row>
    <row r="328" spans="3:15">
      <c r="C328" s="19"/>
      <c r="D328" s="19"/>
      <c r="E328" s="19"/>
      <c r="F328" s="19"/>
      <c r="G328" s="19"/>
      <c r="H328" s="19"/>
      <c r="I328" s="19"/>
      <c r="J328" s="19"/>
      <c r="K328" s="19"/>
      <c r="L328" s="19"/>
      <c r="M328" s="19"/>
      <c r="N328" s="19"/>
      <c r="O328" s="19"/>
    </row>
    <row r="329" spans="3:15">
      <c r="C329" s="19"/>
      <c r="D329" s="19"/>
      <c r="E329" s="19"/>
      <c r="F329" s="19"/>
      <c r="G329" s="19"/>
      <c r="H329" s="19"/>
      <c r="I329" s="19"/>
      <c r="J329" s="19"/>
      <c r="K329" s="19"/>
      <c r="L329" s="19"/>
      <c r="M329" s="19"/>
      <c r="N329" s="19"/>
      <c r="O329" s="19"/>
    </row>
    <row r="330" spans="3:15">
      <c r="C330" s="19"/>
      <c r="D330" s="19"/>
      <c r="E330" s="19"/>
      <c r="F330" s="19"/>
      <c r="G330" s="19"/>
      <c r="H330" s="19"/>
      <c r="I330" s="19"/>
      <c r="J330" s="19"/>
      <c r="K330" s="19"/>
      <c r="L330" s="19"/>
      <c r="M330" s="19"/>
      <c r="N330" s="19"/>
      <c r="O330" s="19"/>
    </row>
    <row r="331" spans="3:15">
      <c r="C331" s="19"/>
      <c r="D331" s="19"/>
      <c r="E331" s="19"/>
      <c r="F331" s="19"/>
      <c r="G331" s="19"/>
      <c r="H331" s="19"/>
      <c r="I331" s="19"/>
      <c r="J331" s="19"/>
      <c r="K331" s="19"/>
      <c r="L331" s="19"/>
      <c r="M331" s="19"/>
      <c r="N331" s="19"/>
      <c r="O331" s="19"/>
    </row>
    <row r="332" spans="3:15">
      <c r="C332" s="19"/>
      <c r="D332" s="19"/>
      <c r="E332" s="19"/>
      <c r="F332" s="19"/>
      <c r="G332" s="19"/>
      <c r="H332" s="19"/>
      <c r="I332" s="19"/>
      <c r="J332" s="19"/>
      <c r="K332" s="19"/>
      <c r="L332" s="19"/>
      <c r="M332" s="19"/>
      <c r="N332" s="19"/>
      <c r="O332" s="19"/>
    </row>
    <row r="333" spans="3:15">
      <c r="C333" s="19"/>
      <c r="D333" s="19"/>
      <c r="E333" s="19"/>
      <c r="F333" s="19"/>
      <c r="G333" s="19"/>
      <c r="H333" s="19"/>
      <c r="I333" s="19"/>
      <c r="J333" s="19"/>
      <c r="K333" s="19"/>
      <c r="L333" s="19"/>
      <c r="M333" s="19"/>
      <c r="N333" s="19"/>
      <c r="O333" s="19"/>
    </row>
    <row r="334" spans="3:15">
      <c r="C334" s="19"/>
      <c r="D334" s="19"/>
      <c r="E334" s="19"/>
      <c r="F334" s="19"/>
      <c r="G334" s="19"/>
      <c r="H334" s="19"/>
      <c r="I334" s="19"/>
      <c r="J334" s="19"/>
      <c r="K334" s="19"/>
      <c r="L334" s="19"/>
      <c r="M334" s="19"/>
      <c r="N334" s="19"/>
      <c r="O334" s="19"/>
    </row>
    <row r="335" spans="3:15">
      <c r="C335" s="19"/>
      <c r="D335" s="19"/>
      <c r="E335" s="19"/>
      <c r="F335" s="19"/>
      <c r="G335" s="19"/>
      <c r="H335" s="19"/>
      <c r="I335" s="19"/>
      <c r="J335" s="19"/>
      <c r="K335" s="19"/>
      <c r="L335" s="19"/>
      <c r="M335" s="19"/>
      <c r="N335" s="19"/>
      <c r="O335" s="19"/>
    </row>
    <row r="336" spans="3:15">
      <c r="C336" s="19"/>
      <c r="D336" s="19"/>
      <c r="E336" s="19"/>
      <c r="F336" s="19"/>
      <c r="G336" s="19"/>
      <c r="H336" s="19"/>
      <c r="I336" s="19"/>
      <c r="J336" s="19"/>
      <c r="K336" s="19"/>
      <c r="L336" s="19"/>
      <c r="M336" s="19"/>
      <c r="N336" s="19"/>
      <c r="O336" s="19"/>
    </row>
    <row r="337" spans="3:15">
      <c r="C337" s="19"/>
      <c r="D337" s="19"/>
      <c r="E337" s="19"/>
      <c r="F337" s="19"/>
      <c r="G337" s="19"/>
      <c r="H337" s="19"/>
      <c r="I337" s="19"/>
      <c r="J337" s="19"/>
      <c r="K337" s="19"/>
      <c r="L337" s="19"/>
      <c r="M337" s="19"/>
      <c r="N337" s="19"/>
      <c r="O337" s="19"/>
    </row>
    <row r="338" spans="3:15">
      <c r="C338" s="19"/>
      <c r="D338" s="19"/>
      <c r="E338" s="19"/>
      <c r="F338" s="19"/>
      <c r="G338" s="19"/>
      <c r="H338" s="19"/>
      <c r="I338" s="19"/>
      <c r="J338" s="19"/>
      <c r="K338" s="19"/>
      <c r="L338" s="19"/>
      <c r="M338" s="19"/>
      <c r="N338" s="19"/>
      <c r="O338" s="19"/>
    </row>
    <row r="339" spans="3:15">
      <c r="C339" s="19"/>
      <c r="D339" s="19"/>
      <c r="E339" s="19"/>
      <c r="F339" s="19"/>
      <c r="G339" s="19"/>
      <c r="H339" s="19"/>
      <c r="I339" s="19"/>
      <c r="J339" s="19"/>
      <c r="K339" s="19"/>
      <c r="L339" s="19"/>
      <c r="M339" s="19"/>
      <c r="N339" s="19"/>
      <c r="O339" s="19"/>
    </row>
    <row r="340" spans="3:15">
      <c r="C340" s="19"/>
      <c r="D340" s="19"/>
      <c r="E340" s="19"/>
      <c r="F340" s="19"/>
      <c r="G340" s="19"/>
      <c r="H340" s="19"/>
      <c r="I340" s="19"/>
      <c r="J340" s="19"/>
      <c r="K340" s="19"/>
      <c r="L340" s="19"/>
      <c r="M340" s="19"/>
      <c r="N340" s="19"/>
      <c r="O340" s="19"/>
    </row>
    <row r="341" spans="3:15">
      <c r="C341" s="19"/>
      <c r="D341" s="19"/>
      <c r="E341" s="19"/>
      <c r="F341" s="19"/>
      <c r="G341" s="19"/>
      <c r="H341" s="19"/>
      <c r="I341" s="19"/>
      <c r="J341" s="19"/>
      <c r="K341" s="19"/>
      <c r="L341" s="19"/>
      <c r="M341" s="19"/>
      <c r="N341" s="19"/>
      <c r="O341" s="19"/>
    </row>
    <row r="342" spans="3:15">
      <c r="C342" s="19"/>
      <c r="D342" s="19"/>
      <c r="E342" s="19"/>
      <c r="F342" s="19"/>
      <c r="G342" s="19"/>
      <c r="H342" s="19"/>
      <c r="I342" s="19"/>
      <c r="J342" s="19"/>
      <c r="K342" s="19"/>
      <c r="L342" s="19"/>
      <c r="M342" s="19"/>
      <c r="N342" s="19"/>
      <c r="O342" s="19"/>
    </row>
    <row r="343" spans="3:15">
      <c r="C343" s="19"/>
      <c r="D343" s="19"/>
      <c r="E343" s="19"/>
      <c r="F343" s="19"/>
      <c r="G343" s="19"/>
      <c r="H343" s="19"/>
      <c r="I343" s="19"/>
      <c r="J343" s="19"/>
      <c r="K343" s="19"/>
      <c r="L343" s="19"/>
      <c r="M343" s="19"/>
      <c r="N343" s="19"/>
      <c r="O343" s="19"/>
    </row>
    <row r="344" spans="3:15">
      <c r="C344" s="19"/>
      <c r="D344" s="19"/>
      <c r="E344" s="19"/>
      <c r="F344" s="19"/>
      <c r="G344" s="19"/>
      <c r="H344" s="19"/>
      <c r="I344" s="19"/>
      <c r="J344" s="19"/>
      <c r="K344" s="19"/>
      <c r="L344" s="19"/>
      <c r="M344" s="19"/>
      <c r="N344" s="19"/>
      <c r="O344" s="19"/>
    </row>
    <row r="345" spans="3:15">
      <c r="C345" s="19"/>
      <c r="D345" s="19"/>
      <c r="E345" s="19"/>
      <c r="F345" s="19"/>
      <c r="G345" s="19"/>
      <c r="H345" s="19"/>
      <c r="I345" s="19"/>
      <c r="J345" s="19"/>
      <c r="K345" s="19"/>
      <c r="L345" s="19"/>
      <c r="M345" s="19"/>
      <c r="N345" s="19"/>
      <c r="O345" s="19"/>
    </row>
    <row r="346" spans="3:15">
      <c r="C346" s="19"/>
      <c r="D346" s="19"/>
      <c r="E346" s="19"/>
      <c r="F346" s="19"/>
      <c r="G346" s="19"/>
      <c r="H346" s="19"/>
      <c r="I346" s="19"/>
      <c r="J346" s="19"/>
      <c r="K346" s="19"/>
      <c r="L346" s="19"/>
      <c r="M346" s="19"/>
      <c r="N346" s="19"/>
      <c r="O346" s="19"/>
    </row>
    <row r="347" spans="3:15">
      <c r="C347" s="19"/>
      <c r="D347" s="19"/>
      <c r="E347" s="19"/>
      <c r="F347" s="19"/>
      <c r="G347" s="19"/>
      <c r="H347" s="19"/>
      <c r="I347" s="19"/>
      <c r="J347" s="19"/>
      <c r="K347" s="19"/>
      <c r="L347" s="19"/>
      <c r="M347" s="19"/>
      <c r="N347" s="19"/>
      <c r="O347" s="19"/>
    </row>
    <row r="348" spans="3:15">
      <c r="C348" s="19"/>
      <c r="D348" s="19"/>
      <c r="E348" s="19"/>
      <c r="F348" s="19"/>
      <c r="G348" s="19"/>
      <c r="H348" s="19"/>
      <c r="I348" s="19"/>
      <c r="J348" s="19"/>
      <c r="K348" s="19"/>
      <c r="L348" s="19"/>
      <c r="M348" s="19"/>
      <c r="N348" s="19"/>
      <c r="O348" s="19"/>
    </row>
    <row r="349" spans="3:15">
      <c r="C349" s="19"/>
      <c r="D349" s="19"/>
      <c r="E349" s="19"/>
      <c r="F349" s="19"/>
      <c r="G349" s="19"/>
      <c r="H349" s="19"/>
      <c r="I349" s="19"/>
      <c r="J349" s="19"/>
      <c r="K349" s="19"/>
      <c r="L349" s="19"/>
      <c r="M349" s="19"/>
      <c r="N349" s="19"/>
      <c r="O349" s="19"/>
    </row>
    <row r="350" spans="3:15">
      <c r="C350" s="19"/>
      <c r="D350" s="19"/>
      <c r="E350" s="19"/>
      <c r="F350" s="19"/>
      <c r="G350" s="19"/>
      <c r="H350" s="19"/>
      <c r="I350" s="19"/>
      <c r="J350" s="19"/>
      <c r="K350" s="19"/>
      <c r="L350" s="19"/>
      <c r="M350" s="19"/>
      <c r="N350" s="19"/>
      <c r="O350" s="19"/>
    </row>
    <row r="351" spans="3:15">
      <c r="C351" s="19"/>
      <c r="D351" s="19"/>
      <c r="E351" s="19"/>
      <c r="F351" s="19"/>
      <c r="G351" s="19"/>
      <c r="H351" s="19"/>
      <c r="I351" s="19"/>
      <c r="J351" s="19"/>
      <c r="K351" s="19"/>
      <c r="L351" s="19"/>
      <c r="M351" s="19"/>
      <c r="N351" s="19"/>
      <c r="O351" s="19"/>
    </row>
    <row r="352" spans="3:15">
      <c r="C352" s="19"/>
      <c r="D352" s="19"/>
      <c r="E352" s="19"/>
      <c r="F352" s="19"/>
      <c r="G352" s="19"/>
      <c r="H352" s="19"/>
      <c r="I352" s="19"/>
      <c r="J352" s="19"/>
      <c r="K352" s="19"/>
      <c r="L352" s="19"/>
      <c r="M352" s="19"/>
      <c r="N352" s="19"/>
      <c r="O352" s="19"/>
    </row>
    <row r="353" spans="3:15">
      <c r="C353" s="19"/>
      <c r="D353" s="19"/>
      <c r="E353" s="19"/>
      <c r="F353" s="19"/>
      <c r="G353" s="19"/>
      <c r="H353" s="19"/>
      <c r="I353" s="19"/>
      <c r="J353" s="19"/>
      <c r="K353" s="19"/>
      <c r="L353" s="19"/>
      <c r="M353" s="19"/>
      <c r="N353" s="19"/>
      <c r="O353" s="19"/>
    </row>
    <row r="354" spans="3:15">
      <c r="C354" s="19"/>
      <c r="D354" s="19"/>
      <c r="E354" s="19"/>
      <c r="F354" s="19"/>
      <c r="G354" s="19"/>
      <c r="H354" s="19"/>
      <c r="I354" s="19"/>
      <c r="J354" s="19"/>
      <c r="K354" s="19"/>
      <c r="L354" s="19"/>
      <c r="M354" s="19"/>
      <c r="N354" s="19"/>
      <c r="O354" s="19"/>
    </row>
    <row r="355" spans="3:15">
      <c r="C355" s="19"/>
      <c r="D355" s="19"/>
      <c r="E355" s="19"/>
      <c r="F355" s="19"/>
      <c r="G355" s="19"/>
      <c r="H355" s="19"/>
      <c r="I355" s="19"/>
      <c r="J355" s="19"/>
      <c r="K355" s="19"/>
      <c r="L355" s="19"/>
      <c r="M355" s="19"/>
      <c r="N355" s="19"/>
      <c r="O355" s="19"/>
    </row>
    <row r="356" spans="3:15">
      <c r="C356" s="19"/>
      <c r="D356" s="19"/>
      <c r="E356" s="19"/>
      <c r="F356" s="19"/>
      <c r="G356" s="19"/>
      <c r="H356" s="19"/>
      <c r="I356" s="19"/>
      <c r="J356" s="19"/>
      <c r="K356" s="19"/>
      <c r="L356" s="19"/>
      <c r="M356" s="19"/>
      <c r="N356" s="19"/>
      <c r="O356" s="19"/>
    </row>
    <row r="357" spans="3:15">
      <c r="C357" s="19"/>
      <c r="D357" s="19"/>
      <c r="E357" s="19"/>
      <c r="F357" s="19"/>
      <c r="G357" s="19"/>
      <c r="H357" s="19"/>
      <c r="I357" s="19"/>
      <c r="J357" s="19"/>
      <c r="K357" s="19"/>
      <c r="L357" s="19"/>
      <c r="M357" s="19"/>
      <c r="N357" s="19"/>
      <c r="O357" s="19"/>
    </row>
    <row r="358" spans="3:15">
      <c r="C358" s="19"/>
      <c r="D358" s="19"/>
      <c r="E358" s="19"/>
      <c r="F358" s="19"/>
      <c r="G358" s="19"/>
      <c r="H358" s="19"/>
      <c r="I358" s="19"/>
      <c r="J358" s="19"/>
      <c r="K358" s="19"/>
      <c r="L358" s="19"/>
      <c r="M358" s="19"/>
      <c r="N358" s="19"/>
      <c r="O358" s="19"/>
    </row>
    <row r="359" spans="3:15">
      <c r="C359" s="19"/>
      <c r="D359" s="19"/>
      <c r="E359" s="19"/>
      <c r="F359" s="19"/>
      <c r="G359" s="19"/>
      <c r="H359" s="19"/>
      <c r="I359" s="19"/>
      <c r="J359" s="19"/>
      <c r="K359" s="19"/>
      <c r="L359" s="19"/>
      <c r="M359" s="19"/>
      <c r="N359" s="19"/>
      <c r="O359" s="19"/>
    </row>
    <row r="360" spans="3:15">
      <c r="C360" s="19"/>
      <c r="D360" s="19"/>
      <c r="E360" s="19"/>
      <c r="F360" s="19"/>
      <c r="G360" s="19"/>
      <c r="H360" s="19"/>
      <c r="I360" s="19"/>
      <c r="J360" s="19"/>
      <c r="K360" s="19"/>
      <c r="L360" s="19"/>
      <c r="M360" s="19"/>
      <c r="N360" s="19"/>
      <c r="O360" s="19"/>
    </row>
    <row r="361" spans="3:15">
      <c r="C361" s="19"/>
      <c r="D361" s="19"/>
      <c r="E361" s="19"/>
      <c r="F361" s="19"/>
      <c r="G361" s="19"/>
      <c r="H361" s="19"/>
      <c r="I361" s="19"/>
      <c r="J361" s="19"/>
      <c r="K361" s="19"/>
      <c r="L361" s="19"/>
      <c r="M361" s="19"/>
      <c r="N361" s="19"/>
      <c r="O361" s="19"/>
    </row>
    <row r="362" spans="3:15">
      <c r="C362" s="19"/>
      <c r="D362" s="19"/>
      <c r="E362" s="19"/>
      <c r="F362" s="19"/>
      <c r="G362" s="19"/>
      <c r="H362" s="19"/>
      <c r="I362" s="19"/>
      <c r="J362" s="19"/>
      <c r="K362" s="19"/>
      <c r="L362" s="19"/>
      <c r="M362" s="19"/>
      <c r="N362" s="19"/>
      <c r="O362" s="19"/>
    </row>
    <row r="363" spans="3:15">
      <c r="C363" s="19"/>
      <c r="D363" s="19"/>
      <c r="E363" s="19"/>
      <c r="F363" s="19"/>
      <c r="G363" s="19"/>
      <c r="H363" s="19"/>
      <c r="I363" s="19"/>
      <c r="J363" s="19"/>
      <c r="K363" s="19"/>
      <c r="L363" s="19"/>
      <c r="M363" s="19"/>
      <c r="N363" s="19"/>
      <c r="O363" s="19"/>
    </row>
    <row r="364" spans="3:15">
      <c r="C364" s="19"/>
      <c r="D364" s="19"/>
      <c r="E364" s="19"/>
      <c r="F364" s="19"/>
      <c r="G364" s="19"/>
      <c r="H364" s="19"/>
      <c r="I364" s="19"/>
      <c r="J364" s="19"/>
      <c r="K364" s="19"/>
      <c r="L364" s="19"/>
      <c r="M364" s="19"/>
      <c r="N364" s="19"/>
      <c r="O364" s="19"/>
    </row>
    <row r="365" spans="3:15">
      <c r="C365" s="19"/>
      <c r="D365" s="19"/>
      <c r="E365" s="19"/>
      <c r="F365" s="19"/>
      <c r="G365" s="19"/>
      <c r="H365" s="19"/>
      <c r="I365" s="19"/>
      <c r="J365" s="19"/>
      <c r="K365" s="19"/>
      <c r="L365" s="19"/>
      <c r="M365" s="19"/>
      <c r="N365" s="19"/>
      <c r="O365" s="19"/>
    </row>
    <row r="366" spans="3:15">
      <c r="C366" s="19"/>
      <c r="D366" s="19"/>
      <c r="E366" s="19"/>
      <c r="F366" s="19"/>
      <c r="G366" s="19"/>
      <c r="H366" s="19"/>
      <c r="I366" s="19"/>
      <c r="J366" s="19"/>
      <c r="K366" s="19"/>
      <c r="L366" s="19"/>
      <c r="M366" s="19"/>
      <c r="N366" s="19"/>
      <c r="O366" s="19"/>
    </row>
    <row r="367" spans="3:15">
      <c r="C367" s="19"/>
      <c r="D367" s="19"/>
      <c r="E367" s="19"/>
      <c r="F367" s="19"/>
      <c r="G367" s="19"/>
      <c r="H367" s="19"/>
      <c r="I367" s="19"/>
      <c r="J367" s="19"/>
      <c r="K367" s="19"/>
      <c r="L367" s="19"/>
      <c r="M367" s="19"/>
      <c r="N367" s="19"/>
      <c r="O367" s="19"/>
    </row>
    <row r="368" spans="3:15">
      <c r="C368" s="19"/>
      <c r="D368" s="19"/>
      <c r="E368" s="19"/>
      <c r="F368" s="19"/>
      <c r="G368" s="19"/>
      <c r="H368" s="19"/>
      <c r="I368" s="19"/>
      <c r="J368" s="19"/>
      <c r="K368" s="19"/>
      <c r="L368" s="19"/>
      <c r="M368" s="19"/>
      <c r="N368" s="19"/>
      <c r="O368" s="19"/>
    </row>
    <row r="369" spans="3:15">
      <c r="C369" s="19"/>
      <c r="D369" s="19"/>
      <c r="E369" s="19"/>
      <c r="F369" s="19"/>
      <c r="G369" s="19"/>
      <c r="H369" s="19"/>
      <c r="I369" s="19"/>
      <c r="J369" s="19"/>
      <c r="K369" s="19"/>
      <c r="L369" s="19"/>
      <c r="M369" s="19"/>
      <c r="N369" s="19"/>
      <c r="O369" s="19"/>
    </row>
    <row r="370" spans="3:15">
      <c r="C370" s="19"/>
      <c r="D370" s="19"/>
      <c r="E370" s="19"/>
      <c r="F370" s="19"/>
      <c r="G370" s="19"/>
      <c r="H370" s="19"/>
      <c r="I370" s="19"/>
      <c r="J370" s="19"/>
      <c r="K370" s="19"/>
      <c r="L370" s="19"/>
      <c r="M370" s="19"/>
      <c r="N370" s="19"/>
      <c r="O370" s="19"/>
    </row>
    <row r="371" spans="3:15">
      <c r="C371" s="19"/>
      <c r="D371" s="19"/>
      <c r="E371" s="19"/>
      <c r="F371" s="19"/>
      <c r="G371" s="19"/>
      <c r="H371" s="19"/>
      <c r="I371" s="19"/>
      <c r="J371" s="19"/>
      <c r="K371" s="19"/>
      <c r="L371" s="19"/>
      <c r="M371" s="19"/>
      <c r="N371" s="19"/>
      <c r="O371" s="19"/>
    </row>
    <row r="372" spans="3:15">
      <c r="C372" s="19"/>
      <c r="D372" s="19"/>
      <c r="E372" s="19"/>
      <c r="F372" s="19"/>
      <c r="G372" s="19"/>
      <c r="H372" s="19"/>
      <c r="I372" s="19"/>
      <c r="J372" s="19"/>
      <c r="K372" s="19"/>
      <c r="L372" s="19"/>
      <c r="M372" s="19"/>
      <c r="N372" s="19"/>
      <c r="O372" s="19"/>
    </row>
    <row r="373" spans="3:15">
      <c r="C373" s="19"/>
      <c r="D373" s="19"/>
      <c r="E373" s="19"/>
      <c r="F373" s="19"/>
      <c r="G373" s="19"/>
      <c r="H373" s="19"/>
      <c r="I373" s="19"/>
      <c r="J373" s="19"/>
      <c r="K373" s="19"/>
      <c r="L373" s="19"/>
      <c r="M373" s="19"/>
      <c r="N373" s="19"/>
      <c r="O373" s="19"/>
    </row>
    <row r="374" spans="3:15">
      <c r="C374" s="19"/>
      <c r="D374" s="19"/>
      <c r="E374" s="19"/>
      <c r="F374" s="19"/>
      <c r="G374" s="19"/>
      <c r="H374" s="19"/>
      <c r="I374" s="19"/>
      <c r="J374" s="19"/>
      <c r="K374" s="19"/>
      <c r="L374" s="19"/>
      <c r="M374" s="19"/>
      <c r="N374" s="19"/>
      <c r="O374" s="19"/>
    </row>
    <row r="375" spans="3:15">
      <c r="C375" s="19"/>
      <c r="D375" s="19"/>
      <c r="E375" s="19"/>
      <c r="F375" s="19"/>
      <c r="G375" s="19"/>
      <c r="H375" s="19"/>
      <c r="I375" s="19"/>
      <c r="J375" s="19"/>
      <c r="K375" s="19"/>
      <c r="L375" s="19"/>
      <c r="M375" s="19"/>
      <c r="N375" s="19"/>
      <c r="O375" s="19"/>
    </row>
    <row r="376" spans="3:15">
      <c r="C376" s="19"/>
      <c r="D376" s="19"/>
      <c r="E376" s="19"/>
      <c r="F376" s="19"/>
      <c r="G376" s="19"/>
      <c r="H376" s="19"/>
      <c r="I376" s="19"/>
      <c r="J376" s="19"/>
      <c r="K376" s="19"/>
      <c r="L376" s="19"/>
      <c r="M376" s="19"/>
      <c r="N376" s="19"/>
      <c r="O376" s="19"/>
    </row>
    <row r="377" spans="3:15">
      <c r="C377" s="19"/>
      <c r="D377" s="19"/>
      <c r="E377" s="19"/>
      <c r="F377" s="19"/>
      <c r="G377" s="19"/>
      <c r="H377" s="19"/>
      <c r="I377" s="19"/>
      <c r="J377" s="19"/>
      <c r="K377" s="19"/>
      <c r="L377" s="19"/>
      <c r="M377" s="19"/>
      <c r="N377" s="19"/>
      <c r="O377" s="19"/>
    </row>
    <row r="378" spans="3:15">
      <c r="C378" s="19"/>
      <c r="D378" s="19"/>
      <c r="E378" s="19"/>
      <c r="F378" s="19"/>
      <c r="G378" s="19"/>
      <c r="H378" s="19"/>
      <c r="I378" s="19"/>
      <c r="J378" s="19"/>
      <c r="K378" s="19"/>
      <c r="L378" s="19"/>
      <c r="M378" s="19"/>
      <c r="N378" s="19"/>
      <c r="O378" s="19"/>
    </row>
    <row r="379" spans="3:15">
      <c r="C379" s="19"/>
      <c r="D379" s="19"/>
      <c r="E379" s="19"/>
      <c r="F379" s="19"/>
      <c r="G379" s="19"/>
      <c r="H379" s="19"/>
      <c r="I379" s="19"/>
      <c r="J379" s="19"/>
      <c r="K379" s="19"/>
      <c r="L379" s="19"/>
      <c r="M379" s="19"/>
      <c r="N379" s="19"/>
      <c r="O379" s="19"/>
    </row>
    <row r="380" spans="3:15">
      <c r="C380" s="19"/>
      <c r="D380" s="19"/>
      <c r="E380" s="19"/>
      <c r="F380" s="19"/>
      <c r="G380" s="19"/>
      <c r="H380" s="19"/>
      <c r="I380" s="19"/>
      <c r="J380" s="19"/>
      <c r="K380" s="19"/>
      <c r="L380" s="19"/>
      <c r="M380" s="19"/>
      <c r="N380" s="19"/>
      <c r="O380" s="19"/>
    </row>
    <row r="381" spans="3:15">
      <c r="C381" s="19"/>
      <c r="D381" s="19"/>
      <c r="E381" s="19"/>
      <c r="F381" s="19"/>
      <c r="G381" s="19"/>
      <c r="H381" s="19"/>
      <c r="I381" s="19"/>
      <c r="J381" s="19"/>
      <c r="K381" s="19"/>
      <c r="L381" s="19"/>
      <c r="M381" s="19"/>
      <c r="N381" s="19"/>
      <c r="O381" s="19"/>
    </row>
    <row r="382" spans="3:15">
      <c r="C382" s="19"/>
      <c r="D382" s="19"/>
      <c r="E382" s="19"/>
      <c r="F382" s="19"/>
      <c r="G382" s="19"/>
      <c r="H382" s="19"/>
      <c r="I382" s="19"/>
      <c r="J382" s="19"/>
      <c r="K382" s="19"/>
      <c r="L382" s="19"/>
      <c r="M382" s="19"/>
      <c r="N382" s="19"/>
      <c r="O382" s="19"/>
    </row>
    <row r="383" spans="3:15">
      <c r="C383" s="19"/>
      <c r="D383" s="19"/>
      <c r="E383" s="19"/>
      <c r="F383" s="19"/>
      <c r="G383" s="19"/>
      <c r="H383" s="19"/>
      <c r="I383" s="19"/>
      <c r="J383" s="19"/>
      <c r="K383" s="19"/>
      <c r="L383" s="19"/>
      <c r="M383" s="19"/>
      <c r="N383" s="19"/>
      <c r="O383" s="19"/>
    </row>
    <row r="384" spans="3:15">
      <c r="C384" s="19"/>
      <c r="D384" s="19"/>
      <c r="E384" s="19"/>
      <c r="F384" s="19"/>
      <c r="G384" s="19"/>
      <c r="H384" s="19"/>
      <c r="I384" s="19"/>
      <c r="J384" s="19"/>
      <c r="K384" s="19"/>
      <c r="L384" s="19"/>
      <c r="M384" s="19"/>
      <c r="N384" s="19"/>
      <c r="O384" s="19"/>
    </row>
    <row r="385" spans="3:15">
      <c r="C385" s="19"/>
      <c r="D385" s="19"/>
      <c r="E385" s="19"/>
      <c r="F385" s="19"/>
      <c r="G385" s="19"/>
      <c r="H385" s="19"/>
      <c r="I385" s="19"/>
      <c r="J385" s="19"/>
      <c r="K385" s="19"/>
      <c r="L385" s="19"/>
      <c r="M385" s="19"/>
      <c r="N385" s="19"/>
      <c r="O385" s="19"/>
    </row>
    <row r="386" spans="3:15">
      <c r="C386" s="19"/>
      <c r="D386" s="19"/>
      <c r="E386" s="19"/>
      <c r="F386" s="19"/>
      <c r="G386" s="19"/>
      <c r="H386" s="19"/>
      <c r="I386" s="19"/>
      <c r="J386" s="19"/>
      <c r="K386" s="19"/>
      <c r="L386" s="19"/>
      <c r="M386" s="19"/>
      <c r="N386" s="19"/>
      <c r="O386" s="19"/>
    </row>
    <row r="387" spans="3:15">
      <c r="C387" s="19"/>
      <c r="D387" s="19"/>
      <c r="E387" s="19"/>
      <c r="F387" s="19"/>
      <c r="G387" s="19"/>
      <c r="H387" s="19"/>
      <c r="I387" s="19"/>
      <c r="J387" s="19"/>
      <c r="K387" s="19"/>
      <c r="L387" s="19"/>
      <c r="M387" s="19"/>
      <c r="N387" s="19"/>
      <c r="O387" s="19"/>
    </row>
    <row r="388" spans="3:15">
      <c r="C388" s="19"/>
      <c r="D388" s="19"/>
      <c r="E388" s="19"/>
      <c r="F388" s="19"/>
      <c r="G388" s="19"/>
      <c r="H388" s="19"/>
      <c r="I388" s="19"/>
      <c r="J388" s="19"/>
      <c r="K388" s="19"/>
      <c r="L388" s="19"/>
      <c r="M388" s="19"/>
      <c r="N388" s="19"/>
      <c r="O388" s="19"/>
    </row>
    <row r="389" spans="3:15">
      <c r="C389" s="19"/>
      <c r="D389" s="19"/>
      <c r="E389" s="19"/>
      <c r="F389" s="19"/>
      <c r="G389" s="19"/>
      <c r="H389" s="19"/>
      <c r="I389" s="19"/>
      <c r="J389" s="19"/>
      <c r="K389" s="19"/>
      <c r="L389" s="19"/>
      <c r="M389" s="19"/>
      <c r="N389" s="19"/>
      <c r="O389" s="19"/>
    </row>
    <row r="390" spans="3:15">
      <c r="C390" s="19"/>
      <c r="D390" s="19"/>
      <c r="E390" s="19"/>
      <c r="F390" s="19"/>
      <c r="G390" s="19"/>
      <c r="H390" s="19"/>
      <c r="I390" s="19"/>
      <c r="J390" s="19"/>
      <c r="K390" s="19"/>
      <c r="L390" s="19"/>
      <c r="M390" s="19"/>
      <c r="N390" s="19"/>
      <c r="O390" s="19"/>
    </row>
    <row r="391" spans="3:15">
      <c r="C391" s="19"/>
      <c r="D391" s="19"/>
      <c r="E391" s="19"/>
      <c r="F391" s="19"/>
      <c r="G391" s="19"/>
      <c r="H391" s="19"/>
      <c r="I391" s="19"/>
      <c r="J391" s="19"/>
      <c r="K391" s="19"/>
      <c r="L391" s="19"/>
      <c r="M391" s="19"/>
      <c r="N391" s="19"/>
      <c r="O391" s="19"/>
    </row>
    <row r="392" spans="3:15">
      <c r="C392" s="19"/>
      <c r="D392" s="19"/>
      <c r="E392" s="19"/>
      <c r="F392" s="19"/>
      <c r="G392" s="19"/>
      <c r="H392" s="19"/>
      <c r="I392" s="19"/>
      <c r="J392" s="19"/>
      <c r="K392" s="19"/>
      <c r="L392" s="19"/>
      <c r="M392" s="19"/>
      <c r="N392" s="19"/>
      <c r="O392" s="19"/>
    </row>
    <row r="393" spans="3:15">
      <c r="C393" s="19"/>
      <c r="D393" s="19"/>
      <c r="E393" s="19"/>
      <c r="F393" s="19"/>
      <c r="G393" s="19"/>
      <c r="H393" s="19"/>
      <c r="I393" s="19"/>
      <c r="J393" s="19"/>
      <c r="K393" s="19"/>
      <c r="L393" s="19"/>
      <c r="M393" s="19"/>
      <c r="N393" s="19"/>
      <c r="O393" s="19"/>
    </row>
    <row r="394" spans="3:15">
      <c r="C394" s="19"/>
      <c r="D394" s="19"/>
      <c r="E394" s="19"/>
      <c r="F394" s="19"/>
      <c r="G394" s="19"/>
      <c r="H394" s="19"/>
      <c r="I394" s="19"/>
      <c r="J394" s="19"/>
      <c r="K394" s="19"/>
      <c r="L394" s="19"/>
      <c r="M394" s="19"/>
      <c r="N394" s="19"/>
      <c r="O394" s="19"/>
    </row>
    <row r="395" spans="3:15">
      <c r="C395" s="19"/>
      <c r="D395" s="19"/>
      <c r="E395" s="19"/>
      <c r="F395" s="19"/>
      <c r="G395" s="19"/>
      <c r="H395" s="19"/>
      <c r="I395" s="19"/>
      <c r="J395" s="19"/>
      <c r="K395" s="19"/>
      <c r="L395" s="19"/>
      <c r="M395" s="19"/>
      <c r="N395" s="19"/>
      <c r="O395" s="19"/>
    </row>
    <row r="396" spans="3:15">
      <c r="C396" s="19"/>
      <c r="D396" s="19"/>
      <c r="E396" s="19"/>
      <c r="F396" s="19"/>
      <c r="G396" s="19"/>
      <c r="H396" s="19"/>
      <c r="I396" s="19"/>
      <c r="J396" s="19"/>
      <c r="K396" s="19"/>
      <c r="L396" s="19"/>
      <c r="M396" s="19"/>
      <c r="N396" s="19"/>
      <c r="O396" s="19"/>
    </row>
    <row r="397" spans="3:15">
      <c r="C397" s="19"/>
      <c r="D397" s="19"/>
      <c r="E397" s="19"/>
      <c r="F397" s="19"/>
      <c r="G397" s="19"/>
      <c r="H397" s="19"/>
      <c r="I397" s="19"/>
      <c r="J397" s="19"/>
      <c r="K397" s="19"/>
      <c r="L397" s="19"/>
      <c r="M397" s="19"/>
      <c r="N397" s="19"/>
      <c r="O397" s="19"/>
    </row>
    <row r="398" spans="3:15">
      <c r="C398" s="19"/>
      <c r="D398" s="19"/>
      <c r="E398" s="19"/>
      <c r="F398" s="19"/>
      <c r="G398" s="19"/>
      <c r="H398" s="19"/>
      <c r="I398" s="19"/>
      <c r="J398" s="19"/>
      <c r="K398" s="19"/>
      <c r="L398" s="19"/>
      <c r="M398" s="19"/>
      <c r="N398" s="19"/>
      <c r="O398" s="19"/>
    </row>
    <row r="399" spans="3:15">
      <c r="C399" s="19"/>
      <c r="D399" s="19"/>
      <c r="E399" s="19"/>
      <c r="F399" s="19"/>
      <c r="G399" s="19"/>
      <c r="H399" s="19"/>
      <c r="I399" s="19"/>
      <c r="J399" s="19"/>
      <c r="K399" s="19"/>
      <c r="L399" s="19"/>
      <c r="M399" s="19"/>
      <c r="N399" s="19"/>
      <c r="O399" s="19"/>
    </row>
    <row r="400" spans="3:15">
      <c r="C400" s="19"/>
      <c r="D400" s="19"/>
      <c r="E400" s="19"/>
      <c r="F400" s="19"/>
      <c r="G400" s="19"/>
      <c r="H400" s="19"/>
      <c r="I400" s="19"/>
      <c r="J400" s="19"/>
      <c r="K400" s="19"/>
      <c r="L400" s="19"/>
      <c r="M400" s="19"/>
      <c r="N400" s="19"/>
      <c r="O400" s="19"/>
    </row>
    <row r="401" spans="3:15">
      <c r="C401" s="19"/>
      <c r="D401" s="19"/>
      <c r="E401" s="19"/>
      <c r="F401" s="19"/>
      <c r="G401" s="19"/>
      <c r="H401" s="19"/>
      <c r="I401" s="19"/>
      <c r="J401" s="19"/>
      <c r="K401" s="19"/>
      <c r="L401" s="19"/>
      <c r="M401" s="19"/>
      <c r="N401" s="19"/>
      <c r="O401" s="19"/>
    </row>
    <row r="402" spans="3:15">
      <c r="C402" s="19"/>
      <c r="D402" s="19"/>
      <c r="E402" s="19"/>
      <c r="F402" s="19"/>
      <c r="G402" s="19"/>
      <c r="H402" s="19"/>
      <c r="I402" s="19"/>
      <c r="J402" s="19"/>
      <c r="K402" s="19"/>
      <c r="L402" s="19"/>
      <c r="M402" s="19"/>
      <c r="N402" s="19"/>
      <c r="O402" s="19"/>
    </row>
    <row r="403" spans="3:15">
      <c r="C403" s="19"/>
      <c r="D403" s="19"/>
      <c r="E403" s="19"/>
      <c r="F403" s="19"/>
      <c r="G403" s="19"/>
      <c r="H403" s="19"/>
      <c r="I403" s="19"/>
      <c r="J403" s="19"/>
      <c r="K403" s="19"/>
      <c r="L403" s="19"/>
      <c r="M403" s="19"/>
      <c r="N403" s="19"/>
      <c r="O403" s="19"/>
    </row>
    <row r="404" spans="3:15">
      <c r="C404" s="19"/>
      <c r="D404" s="19"/>
      <c r="E404" s="19"/>
      <c r="F404" s="19"/>
      <c r="G404" s="19"/>
      <c r="H404" s="19"/>
      <c r="I404" s="19"/>
      <c r="J404" s="19"/>
      <c r="K404" s="19"/>
      <c r="L404" s="19"/>
      <c r="M404" s="19"/>
      <c r="N404" s="19"/>
      <c r="O404" s="19"/>
    </row>
    <row r="405" spans="3:15">
      <c r="C405" s="19"/>
      <c r="D405" s="19"/>
      <c r="E405" s="19"/>
      <c r="F405" s="19"/>
      <c r="G405" s="19"/>
      <c r="H405" s="19"/>
      <c r="I405" s="19"/>
      <c r="J405" s="19"/>
      <c r="K405" s="19"/>
      <c r="L405" s="19"/>
      <c r="M405" s="19"/>
      <c r="N405" s="19"/>
      <c r="O405" s="19"/>
    </row>
    <row r="406" spans="3:15">
      <c r="C406" s="19"/>
      <c r="D406" s="19"/>
      <c r="E406" s="19"/>
      <c r="F406" s="19"/>
      <c r="G406" s="19"/>
      <c r="H406" s="19"/>
      <c r="I406" s="19"/>
      <c r="J406" s="19"/>
      <c r="K406" s="19"/>
      <c r="L406" s="19"/>
      <c r="M406" s="19"/>
      <c r="N406" s="19"/>
      <c r="O406" s="19"/>
    </row>
    <row r="407" spans="3:15">
      <c r="C407" s="19"/>
      <c r="D407" s="19"/>
      <c r="E407" s="19"/>
      <c r="F407" s="19"/>
      <c r="G407" s="19"/>
      <c r="H407" s="19"/>
      <c r="I407" s="19"/>
      <c r="J407" s="19"/>
      <c r="K407" s="19"/>
      <c r="L407" s="19"/>
      <c r="M407" s="19"/>
      <c r="N407" s="19"/>
      <c r="O407" s="19"/>
    </row>
    <row r="408" spans="3:15">
      <c r="C408" s="19"/>
      <c r="D408" s="19"/>
      <c r="E408" s="19"/>
      <c r="F408" s="19"/>
      <c r="G408" s="19"/>
      <c r="H408" s="19"/>
      <c r="I408" s="19"/>
      <c r="J408" s="19"/>
      <c r="K408" s="19"/>
      <c r="L408" s="19"/>
      <c r="M408" s="19"/>
      <c r="N408" s="19"/>
      <c r="O408" s="19"/>
    </row>
    <row r="409" spans="3:15">
      <c r="C409" s="19"/>
      <c r="D409" s="19"/>
      <c r="E409" s="19"/>
      <c r="F409" s="19"/>
      <c r="G409" s="19"/>
      <c r="H409" s="19"/>
      <c r="I409" s="19"/>
      <c r="J409" s="19"/>
      <c r="K409" s="19"/>
      <c r="L409" s="19"/>
      <c r="M409" s="19"/>
      <c r="N409" s="19"/>
      <c r="O409" s="19"/>
    </row>
    <row r="410" spans="3:15">
      <c r="C410" s="19"/>
      <c r="D410" s="19"/>
      <c r="E410" s="19"/>
      <c r="F410" s="19"/>
      <c r="G410" s="19"/>
      <c r="H410" s="19"/>
      <c r="I410" s="19"/>
      <c r="J410" s="19"/>
      <c r="K410" s="19"/>
      <c r="L410" s="19"/>
      <c r="M410" s="19"/>
      <c r="N410" s="19"/>
      <c r="O410" s="19"/>
    </row>
    <row r="411" spans="3:15">
      <c r="C411" s="19"/>
      <c r="D411" s="19"/>
      <c r="E411" s="19"/>
      <c r="F411" s="19"/>
      <c r="G411" s="19"/>
      <c r="H411" s="19"/>
      <c r="I411" s="19"/>
      <c r="J411" s="19"/>
      <c r="K411" s="19"/>
      <c r="L411" s="19"/>
      <c r="M411" s="19"/>
      <c r="N411" s="19"/>
      <c r="O411" s="19"/>
    </row>
    <row r="412" spans="3:15">
      <c r="C412" s="19"/>
      <c r="D412" s="19"/>
      <c r="E412" s="19"/>
      <c r="F412" s="19"/>
      <c r="G412" s="19"/>
      <c r="H412" s="19"/>
      <c r="I412" s="19"/>
      <c r="J412" s="19"/>
      <c r="K412" s="19"/>
      <c r="L412" s="19"/>
      <c r="M412" s="19"/>
      <c r="N412" s="19"/>
      <c r="O412" s="19"/>
    </row>
    <row r="413" spans="3:15">
      <c r="C413" s="19"/>
      <c r="D413" s="19"/>
      <c r="E413" s="19"/>
      <c r="F413" s="19"/>
      <c r="G413" s="19"/>
      <c r="H413" s="19"/>
      <c r="I413" s="19"/>
      <c r="J413" s="19"/>
      <c r="K413" s="19"/>
      <c r="L413" s="19"/>
      <c r="M413" s="19"/>
      <c r="N413" s="19"/>
      <c r="O413" s="19"/>
    </row>
    <row r="414" spans="3:15">
      <c r="C414" s="19"/>
      <c r="D414" s="19"/>
      <c r="E414" s="19"/>
      <c r="F414" s="19"/>
      <c r="G414" s="19"/>
      <c r="H414" s="19"/>
      <c r="I414" s="19"/>
      <c r="J414" s="19"/>
      <c r="K414" s="19"/>
      <c r="L414" s="19"/>
      <c r="M414" s="19"/>
      <c r="N414" s="19"/>
      <c r="O414" s="19"/>
    </row>
    <row r="415" spans="3:15">
      <c r="C415" s="19"/>
      <c r="D415" s="19"/>
      <c r="E415" s="19"/>
      <c r="F415" s="19"/>
      <c r="G415" s="19"/>
      <c r="H415" s="19"/>
      <c r="I415" s="19"/>
      <c r="J415" s="19"/>
      <c r="K415" s="19"/>
      <c r="L415" s="19"/>
      <c r="M415" s="19"/>
      <c r="N415" s="19"/>
      <c r="O415" s="19"/>
    </row>
    <row r="416" spans="3:15">
      <c r="C416" s="19"/>
      <c r="D416" s="19"/>
      <c r="E416" s="19"/>
      <c r="F416" s="19"/>
      <c r="G416" s="19"/>
      <c r="H416" s="19"/>
      <c r="I416" s="19"/>
      <c r="J416" s="19"/>
      <c r="K416" s="19"/>
      <c r="L416" s="19"/>
      <c r="M416" s="19"/>
      <c r="N416" s="19"/>
      <c r="O416" s="19"/>
    </row>
    <row r="417" spans="3:15">
      <c r="C417" s="19"/>
      <c r="D417" s="19"/>
      <c r="E417" s="19"/>
      <c r="F417" s="19"/>
      <c r="G417" s="19"/>
      <c r="H417" s="19"/>
      <c r="I417" s="19"/>
      <c r="J417" s="19"/>
      <c r="K417" s="19"/>
      <c r="L417" s="19"/>
      <c r="M417" s="19"/>
      <c r="N417" s="19"/>
      <c r="O417" s="19"/>
    </row>
    <row r="418" spans="3:15">
      <c r="C418" s="19"/>
      <c r="D418" s="19"/>
      <c r="E418" s="19"/>
      <c r="F418" s="19"/>
      <c r="G418" s="19"/>
      <c r="H418" s="19"/>
      <c r="I418" s="19"/>
      <c r="J418" s="19"/>
      <c r="K418" s="19"/>
      <c r="L418" s="19"/>
      <c r="M418" s="19"/>
      <c r="N418" s="19"/>
      <c r="O418" s="19"/>
    </row>
    <row r="419" spans="3:15">
      <c r="C419" s="19"/>
      <c r="D419" s="19"/>
      <c r="E419" s="19"/>
      <c r="F419" s="19"/>
      <c r="G419" s="19"/>
      <c r="H419" s="19"/>
      <c r="I419" s="19"/>
      <c r="J419" s="19"/>
      <c r="K419" s="19"/>
      <c r="L419" s="19"/>
      <c r="M419" s="19"/>
      <c r="N419" s="19"/>
      <c r="O419" s="19"/>
    </row>
    <row r="420" spans="3:15">
      <c r="C420" s="19"/>
      <c r="D420" s="19"/>
      <c r="E420" s="19"/>
      <c r="F420" s="19"/>
      <c r="G420" s="19"/>
      <c r="H420" s="19"/>
      <c r="I420" s="19"/>
      <c r="J420" s="19"/>
      <c r="K420" s="19"/>
      <c r="L420" s="19"/>
      <c r="M420" s="19"/>
      <c r="N420" s="19"/>
      <c r="O420" s="19"/>
    </row>
    <row r="421" spans="3:15">
      <c r="C421" s="19"/>
      <c r="D421" s="19"/>
      <c r="E421" s="19"/>
      <c r="F421" s="19"/>
      <c r="G421" s="19"/>
      <c r="H421" s="19"/>
      <c r="I421" s="19"/>
      <c r="J421" s="19"/>
      <c r="K421" s="19"/>
      <c r="L421" s="19"/>
      <c r="M421" s="19"/>
      <c r="N421" s="19"/>
      <c r="O421" s="19"/>
    </row>
    <row r="422" spans="3:15">
      <c r="C422" s="19"/>
      <c r="D422" s="19"/>
      <c r="E422" s="19"/>
      <c r="F422" s="19"/>
      <c r="G422" s="19"/>
      <c r="H422" s="19"/>
      <c r="I422" s="19"/>
      <c r="J422" s="19"/>
      <c r="K422" s="19"/>
      <c r="L422" s="19"/>
      <c r="M422" s="19"/>
      <c r="N422" s="19"/>
      <c r="O422" s="19"/>
    </row>
    <row r="423" spans="3:15">
      <c r="C423" s="19"/>
      <c r="D423" s="19"/>
      <c r="E423" s="19"/>
      <c r="F423" s="19"/>
      <c r="G423" s="19"/>
      <c r="H423" s="19"/>
      <c r="I423" s="19"/>
      <c r="J423" s="19"/>
      <c r="K423" s="19"/>
      <c r="L423" s="19"/>
      <c r="M423" s="19"/>
      <c r="N423" s="19"/>
      <c r="O423" s="19"/>
    </row>
    <row r="424" spans="3:15">
      <c r="C424" s="19"/>
      <c r="D424" s="19"/>
      <c r="E424" s="19"/>
      <c r="F424" s="19"/>
      <c r="G424" s="19"/>
      <c r="H424" s="19"/>
      <c r="I424" s="19"/>
      <c r="J424" s="19"/>
      <c r="K424" s="19"/>
      <c r="L424" s="19"/>
      <c r="M424" s="19"/>
      <c r="N424" s="19"/>
      <c r="O424" s="19"/>
    </row>
    <row r="425" spans="3:15">
      <c r="C425" s="19"/>
      <c r="D425" s="19"/>
      <c r="E425" s="19"/>
      <c r="F425" s="19"/>
      <c r="G425" s="19"/>
      <c r="H425" s="19"/>
      <c r="I425" s="19"/>
      <c r="J425" s="19"/>
      <c r="K425" s="19"/>
      <c r="L425" s="19"/>
      <c r="M425" s="19"/>
      <c r="N425" s="19"/>
      <c r="O425" s="19"/>
    </row>
    <row r="426" spans="3:15">
      <c r="C426" s="19"/>
      <c r="D426" s="19"/>
      <c r="E426" s="19"/>
      <c r="F426" s="19"/>
      <c r="G426" s="19"/>
      <c r="H426" s="19"/>
      <c r="I426" s="19"/>
      <c r="J426" s="19"/>
      <c r="K426" s="19"/>
      <c r="L426" s="19"/>
      <c r="M426" s="19"/>
      <c r="N426" s="19"/>
      <c r="O426" s="19"/>
    </row>
    <row r="427" spans="3:15">
      <c r="C427" s="19"/>
      <c r="D427" s="19"/>
      <c r="E427" s="19"/>
      <c r="F427" s="19"/>
      <c r="G427" s="19"/>
      <c r="H427" s="19"/>
      <c r="I427" s="19"/>
      <c r="J427" s="19"/>
      <c r="K427" s="19"/>
      <c r="L427" s="19"/>
      <c r="M427" s="19"/>
      <c r="N427" s="19"/>
      <c r="O427" s="19"/>
    </row>
    <row r="428" spans="3:15">
      <c r="C428" s="19"/>
      <c r="D428" s="19"/>
      <c r="E428" s="19"/>
      <c r="F428" s="19"/>
      <c r="G428" s="19"/>
      <c r="H428" s="19"/>
      <c r="I428" s="19"/>
      <c r="J428" s="19"/>
      <c r="K428" s="19"/>
      <c r="L428" s="19"/>
      <c r="M428" s="19"/>
      <c r="N428" s="19"/>
      <c r="O428" s="19"/>
    </row>
    <row r="429" spans="3:15">
      <c r="C429" s="19"/>
      <c r="D429" s="19"/>
      <c r="E429" s="19"/>
      <c r="F429" s="19"/>
      <c r="G429" s="19"/>
      <c r="H429" s="19"/>
      <c r="I429" s="19"/>
      <c r="J429" s="19"/>
      <c r="K429" s="19"/>
      <c r="L429" s="19"/>
      <c r="M429" s="19"/>
      <c r="N429" s="19"/>
      <c r="O429" s="19"/>
    </row>
    <row r="430" spans="3:15">
      <c r="C430" s="19"/>
      <c r="D430" s="19"/>
      <c r="E430" s="19"/>
      <c r="F430" s="19"/>
      <c r="G430" s="19"/>
      <c r="H430" s="19"/>
      <c r="I430" s="19"/>
      <c r="J430" s="19"/>
      <c r="K430" s="19"/>
      <c r="L430" s="19"/>
      <c r="M430" s="19"/>
      <c r="N430" s="19"/>
      <c r="O430" s="19"/>
    </row>
    <row r="431" spans="3:15">
      <c r="C431" s="19"/>
      <c r="D431" s="19"/>
      <c r="E431" s="19"/>
      <c r="F431" s="19"/>
      <c r="G431" s="19"/>
      <c r="H431" s="19"/>
      <c r="I431" s="19"/>
      <c r="J431" s="19"/>
      <c r="K431" s="19"/>
      <c r="L431" s="19"/>
      <c r="M431" s="19"/>
      <c r="N431" s="19"/>
      <c r="O431" s="19"/>
    </row>
    <row r="432" spans="3:15">
      <c r="C432" s="19"/>
      <c r="D432" s="19"/>
      <c r="E432" s="19"/>
      <c r="F432" s="19"/>
      <c r="G432" s="19"/>
      <c r="H432" s="19"/>
      <c r="I432" s="19"/>
      <c r="J432" s="19"/>
      <c r="K432" s="19"/>
      <c r="L432" s="19"/>
      <c r="M432" s="19"/>
      <c r="N432" s="19"/>
      <c r="O432" s="19"/>
    </row>
    <row r="433" spans="3:15">
      <c r="C433" s="19"/>
      <c r="D433" s="19"/>
      <c r="E433" s="19"/>
      <c r="F433" s="19"/>
      <c r="G433" s="19"/>
      <c r="H433" s="19"/>
      <c r="I433" s="19"/>
      <c r="J433" s="19"/>
      <c r="K433" s="19"/>
      <c r="L433" s="19"/>
      <c r="M433" s="19"/>
      <c r="N433" s="19"/>
      <c r="O433" s="19"/>
    </row>
    <row r="434" spans="3:15">
      <c r="C434" s="19"/>
      <c r="D434" s="19"/>
      <c r="E434" s="19"/>
      <c r="F434" s="19"/>
      <c r="G434" s="19"/>
      <c r="H434" s="19"/>
      <c r="I434" s="19"/>
      <c r="J434" s="19"/>
      <c r="K434" s="19"/>
      <c r="L434" s="19"/>
      <c r="M434" s="19"/>
      <c r="N434" s="19"/>
      <c r="O434" s="19"/>
    </row>
    <row r="435" spans="3:15">
      <c r="C435" s="19"/>
      <c r="D435" s="19"/>
      <c r="E435" s="19"/>
      <c r="F435" s="19"/>
      <c r="G435" s="19"/>
      <c r="H435" s="19"/>
      <c r="I435" s="19"/>
      <c r="J435" s="19"/>
      <c r="K435" s="19"/>
      <c r="L435" s="19"/>
      <c r="M435" s="19"/>
      <c r="N435" s="19"/>
      <c r="O435" s="19"/>
    </row>
    <row r="436" spans="3:15">
      <c r="C436" s="19"/>
      <c r="D436" s="19"/>
      <c r="E436" s="19"/>
      <c r="F436" s="19"/>
      <c r="G436" s="19"/>
      <c r="H436" s="19"/>
      <c r="I436" s="19"/>
      <c r="J436" s="19"/>
      <c r="K436" s="19"/>
      <c r="L436" s="19"/>
      <c r="M436" s="19"/>
      <c r="N436" s="19"/>
      <c r="O436" s="19"/>
    </row>
    <row r="437" spans="3:15">
      <c r="C437" s="19"/>
      <c r="D437" s="19"/>
      <c r="E437" s="19"/>
      <c r="F437" s="19"/>
      <c r="G437" s="19"/>
      <c r="H437" s="19"/>
      <c r="I437" s="19"/>
      <c r="J437" s="19"/>
      <c r="K437" s="19"/>
      <c r="L437" s="19"/>
      <c r="M437" s="19"/>
      <c r="N437" s="19"/>
      <c r="O437" s="19"/>
    </row>
    <row r="438" spans="3:15">
      <c r="C438" s="19"/>
      <c r="D438" s="19"/>
      <c r="E438" s="19"/>
      <c r="F438" s="19"/>
      <c r="G438" s="19"/>
      <c r="H438" s="19"/>
      <c r="I438" s="19"/>
      <c r="J438" s="19"/>
      <c r="K438" s="19"/>
      <c r="L438" s="19"/>
      <c r="M438" s="19"/>
      <c r="N438" s="19"/>
      <c r="O438" s="19"/>
    </row>
    <row r="439" spans="3:15">
      <c r="C439" s="19"/>
      <c r="D439" s="19"/>
      <c r="E439" s="19"/>
      <c r="F439" s="19"/>
      <c r="G439" s="19"/>
      <c r="H439" s="19"/>
      <c r="I439" s="19"/>
      <c r="J439" s="19"/>
      <c r="K439" s="19"/>
      <c r="L439" s="19"/>
      <c r="M439" s="19"/>
      <c r="N439" s="19"/>
      <c r="O439" s="19"/>
    </row>
    <row r="440" spans="3:15">
      <c r="C440" s="19"/>
      <c r="D440" s="19"/>
      <c r="E440" s="19"/>
      <c r="F440" s="19"/>
      <c r="G440" s="19"/>
      <c r="H440" s="19"/>
      <c r="I440" s="19"/>
      <c r="J440" s="19"/>
      <c r="K440" s="19"/>
      <c r="L440" s="19"/>
      <c r="M440" s="19"/>
      <c r="N440" s="19"/>
      <c r="O440" s="19"/>
    </row>
    <row r="441" spans="3:15">
      <c r="C441" s="19"/>
      <c r="D441" s="19"/>
      <c r="E441" s="19"/>
      <c r="F441" s="19"/>
      <c r="G441" s="19"/>
      <c r="H441" s="19"/>
      <c r="I441" s="19"/>
      <c r="J441" s="19"/>
      <c r="K441" s="19"/>
      <c r="L441" s="19"/>
      <c r="M441" s="19"/>
      <c r="N441" s="19"/>
      <c r="O441" s="19"/>
    </row>
    <row r="442" spans="3:15">
      <c r="C442" s="19"/>
      <c r="D442" s="19"/>
      <c r="E442" s="19"/>
      <c r="F442" s="19"/>
      <c r="G442" s="19"/>
      <c r="H442" s="19"/>
      <c r="I442" s="19"/>
      <c r="J442" s="19"/>
      <c r="K442" s="19"/>
      <c r="L442" s="19"/>
      <c r="M442" s="19"/>
      <c r="N442" s="19"/>
      <c r="O442" s="19"/>
    </row>
    <row r="443" spans="3:15">
      <c r="C443" s="19"/>
      <c r="D443" s="19"/>
      <c r="E443" s="19"/>
      <c r="F443" s="19"/>
      <c r="G443" s="19"/>
      <c r="H443" s="19"/>
      <c r="I443" s="19"/>
      <c r="J443" s="19"/>
      <c r="K443" s="19"/>
      <c r="L443" s="19"/>
      <c r="M443" s="19"/>
      <c r="N443" s="19"/>
      <c r="O443" s="19"/>
    </row>
    <row r="444" spans="3:15">
      <c r="C444" s="19"/>
      <c r="D444" s="19"/>
      <c r="E444" s="19"/>
      <c r="F444" s="19"/>
      <c r="G444" s="19"/>
      <c r="H444" s="19"/>
      <c r="I444" s="19"/>
      <c r="J444" s="19"/>
      <c r="K444" s="19"/>
      <c r="L444" s="19"/>
      <c r="M444" s="19"/>
      <c r="N444" s="19"/>
      <c r="O444" s="19"/>
    </row>
    <row r="445" spans="3:15">
      <c r="C445" s="19"/>
      <c r="D445" s="19"/>
      <c r="E445" s="19"/>
      <c r="F445" s="19"/>
      <c r="G445" s="19"/>
      <c r="H445" s="19"/>
      <c r="I445" s="19"/>
      <c r="J445" s="19"/>
      <c r="K445" s="19"/>
      <c r="L445" s="19"/>
      <c r="M445" s="19"/>
      <c r="N445" s="19"/>
      <c r="O445" s="19"/>
    </row>
    <row r="446" spans="3:15">
      <c r="C446" s="19"/>
      <c r="D446" s="19"/>
      <c r="E446" s="19"/>
      <c r="F446" s="19"/>
      <c r="G446" s="19"/>
      <c r="H446" s="19"/>
      <c r="I446" s="19"/>
      <c r="J446" s="19"/>
      <c r="K446" s="19"/>
      <c r="L446" s="19"/>
      <c r="M446" s="19"/>
      <c r="N446" s="19"/>
      <c r="O446" s="19"/>
    </row>
    <row r="447" spans="3:15">
      <c r="C447" s="19"/>
      <c r="D447" s="19"/>
      <c r="E447" s="19"/>
      <c r="F447" s="19"/>
      <c r="G447" s="19"/>
      <c r="H447" s="19"/>
      <c r="I447" s="19"/>
      <c r="J447" s="19"/>
      <c r="K447" s="19"/>
      <c r="L447" s="19"/>
      <c r="M447" s="19"/>
      <c r="N447" s="19"/>
      <c r="O447" s="19"/>
    </row>
    <row r="448" spans="3:15">
      <c r="C448" s="19"/>
      <c r="D448" s="19"/>
      <c r="E448" s="19"/>
      <c r="F448" s="19"/>
      <c r="G448" s="19"/>
      <c r="H448" s="19"/>
      <c r="I448" s="19"/>
      <c r="J448" s="19"/>
      <c r="K448" s="19"/>
      <c r="L448" s="19"/>
      <c r="M448" s="19"/>
      <c r="N448" s="19"/>
      <c r="O448" s="19"/>
    </row>
    <row r="449" spans="3:15">
      <c r="C449" s="19"/>
      <c r="D449" s="19"/>
      <c r="E449" s="19"/>
      <c r="F449" s="19"/>
      <c r="G449" s="19"/>
      <c r="H449" s="19"/>
      <c r="I449" s="19"/>
      <c r="J449" s="19"/>
      <c r="K449" s="19"/>
      <c r="L449" s="19"/>
      <c r="M449" s="19"/>
      <c r="N449" s="19"/>
      <c r="O449" s="19"/>
    </row>
    <row r="450" spans="3:15">
      <c r="C450" s="19"/>
      <c r="D450" s="19"/>
      <c r="E450" s="19"/>
      <c r="F450" s="19"/>
      <c r="G450" s="19"/>
      <c r="H450" s="19"/>
      <c r="I450" s="19"/>
      <c r="J450" s="19"/>
      <c r="K450" s="19"/>
      <c r="L450" s="19"/>
      <c r="M450" s="19"/>
      <c r="N450" s="19"/>
      <c r="O450" s="19"/>
    </row>
    <row r="451" spans="3:15">
      <c r="C451" s="19"/>
      <c r="D451" s="19"/>
      <c r="E451" s="19"/>
      <c r="F451" s="19"/>
      <c r="G451" s="19"/>
      <c r="H451" s="19"/>
      <c r="I451" s="19"/>
      <c r="J451" s="19"/>
      <c r="K451" s="19"/>
      <c r="L451" s="19"/>
      <c r="M451" s="19"/>
      <c r="N451" s="19"/>
      <c r="O451" s="19"/>
    </row>
    <row r="452" spans="3:15">
      <c r="C452" s="19"/>
      <c r="D452" s="19"/>
      <c r="E452" s="19"/>
      <c r="F452" s="19"/>
      <c r="G452" s="19"/>
      <c r="H452" s="19"/>
      <c r="I452" s="19"/>
      <c r="J452" s="19"/>
      <c r="K452" s="19"/>
      <c r="L452" s="19"/>
      <c r="M452" s="19"/>
      <c r="N452" s="19"/>
      <c r="O452" s="19"/>
    </row>
    <row r="453" spans="3:15">
      <c r="C453" s="19"/>
      <c r="D453" s="19"/>
      <c r="E453" s="19"/>
      <c r="F453" s="19"/>
      <c r="G453" s="19"/>
      <c r="H453" s="19"/>
      <c r="I453" s="19"/>
      <c r="J453" s="19"/>
      <c r="K453" s="19"/>
      <c r="L453" s="19"/>
      <c r="M453" s="19"/>
      <c r="N453" s="19"/>
      <c r="O453" s="19"/>
    </row>
    <row r="454" spans="3:15">
      <c r="C454" s="19"/>
      <c r="D454" s="19"/>
      <c r="E454" s="19"/>
      <c r="F454" s="19"/>
      <c r="G454" s="19"/>
      <c r="H454" s="19"/>
      <c r="I454" s="19"/>
      <c r="J454" s="19"/>
      <c r="K454" s="19"/>
      <c r="L454" s="19"/>
      <c r="M454" s="19"/>
      <c r="N454" s="19"/>
      <c r="O454" s="19"/>
    </row>
    <row r="455" spans="3:15">
      <c r="C455" s="19"/>
      <c r="D455" s="19"/>
      <c r="E455" s="19"/>
      <c r="F455" s="19"/>
      <c r="G455" s="19"/>
      <c r="H455" s="19"/>
      <c r="I455" s="19"/>
      <c r="J455" s="19"/>
      <c r="K455" s="19"/>
      <c r="L455" s="19"/>
      <c r="M455" s="19"/>
      <c r="N455" s="19"/>
      <c r="O455" s="19"/>
    </row>
    <row r="456" spans="3:15">
      <c r="C456" s="19"/>
      <c r="D456" s="19"/>
      <c r="E456" s="19"/>
      <c r="F456" s="19"/>
      <c r="G456" s="19"/>
      <c r="H456" s="19"/>
      <c r="I456" s="19"/>
      <c r="J456" s="19"/>
      <c r="K456" s="19"/>
      <c r="L456" s="19"/>
      <c r="M456" s="19"/>
      <c r="N456" s="19"/>
      <c r="O456" s="19"/>
    </row>
    <row r="457" spans="3:15">
      <c r="C457" s="19"/>
      <c r="D457" s="19"/>
      <c r="E457" s="19"/>
      <c r="F457" s="19"/>
      <c r="G457" s="19"/>
      <c r="H457" s="19"/>
      <c r="I457" s="19"/>
      <c r="J457" s="19"/>
      <c r="K457" s="19"/>
      <c r="L457" s="19"/>
      <c r="M457" s="19"/>
      <c r="N457" s="19"/>
      <c r="O457" s="19"/>
    </row>
    <row r="458" spans="3:15">
      <c r="C458" s="19"/>
      <c r="D458" s="19"/>
      <c r="E458" s="19"/>
      <c r="F458" s="19"/>
      <c r="G458" s="19"/>
      <c r="H458" s="19"/>
      <c r="I458" s="19"/>
      <c r="J458" s="19"/>
      <c r="K458" s="19"/>
      <c r="L458" s="19"/>
      <c r="M458" s="19"/>
      <c r="N458" s="19"/>
      <c r="O458" s="19"/>
    </row>
    <row r="459" spans="3:15">
      <c r="C459" s="19"/>
      <c r="D459" s="19"/>
      <c r="E459" s="19"/>
      <c r="F459" s="19"/>
      <c r="G459" s="19"/>
      <c r="H459" s="19"/>
      <c r="I459" s="19"/>
      <c r="J459" s="19"/>
      <c r="K459" s="19"/>
      <c r="L459" s="19"/>
      <c r="M459" s="19"/>
      <c r="N459" s="19"/>
      <c r="O459" s="19"/>
    </row>
    <row r="460" spans="3:15">
      <c r="C460" s="19"/>
      <c r="D460" s="19"/>
      <c r="E460" s="19"/>
      <c r="F460" s="19"/>
      <c r="G460" s="19"/>
      <c r="H460" s="19"/>
      <c r="I460" s="19"/>
      <c r="J460" s="19"/>
      <c r="K460" s="19"/>
      <c r="L460" s="19"/>
      <c r="M460" s="19"/>
      <c r="N460" s="19"/>
      <c r="O460" s="19"/>
    </row>
    <row r="461" spans="3:15">
      <c r="C461" s="19"/>
      <c r="D461" s="19"/>
      <c r="E461" s="19"/>
      <c r="F461" s="19"/>
      <c r="G461" s="19"/>
      <c r="H461" s="19"/>
      <c r="I461" s="19"/>
      <c r="J461" s="19"/>
      <c r="K461" s="19"/>
      <c r="L461" s="19"/>
      <c r="M461" s="19"/>
      <c r="N461" s="19"/>
      <c r="O461" s="19"/>
    </row>
    <row r="462" spans="3:15">
      <c r="C462" s="19"/>
      <c r="D462" s="19"/>
      <c r="E462" s="19"/>
      <c r="F462" s="19"/>
      <c r="G462" s="19"/>
      <c r="H462" s="19"/>
      <c r="I462" s="19"/>
      <c r="J462" s="19"/>
      <c r="K462" s="19"/>
      <c r="L462" s="19"/>
      <c r="M462" s="19"/>
      <c r="N462" s="19"/>
      <c r="O462" s="19"/>
    </row>
    <row r="463" spans="3:15">
      <c r="C463" s="19"/>
      <c r="D463" s="19"/>
      <c r="E463" s="19"/>
      <c r="F463" s="19"/>
      <c r="G463" s="19"/>
      <c r="H463" s="19"/>
      <c r="I463" s="19"/>
      <c r="J463" s="19"/>
      <c r="K463" s="19"/>
      <c r="L463" s="19"/>
      <c r="M463" s="19"/>
      <c r="N463" s="19"/>
      <c r="O463" s="19"/>
    </row>
    <row r="464" spans="3:15">
      <c r="C464" s="19"/>
      <c r="D464" s="19"/>
      <c r="E464" s="19"/>
      <c r="F464" s="19"/>
      <c r="G464" s="19"/>
      <c r="H464" s="19"/>
      <c r="I464" s="19"/>
      <c r="J464" s="19"/>
      <c r="K464" s="19"/>
      <c r="L464" s="19"/>
      <c r="M464" s="19"/>
      <c r="N464" s="19"/>
      <c r="O464" s="19"/>
    </row>
    <row r="465" spans="3:15">
      <c r="C465" s="19"/>
      <c r="D465" s="19"/>
      <c r="E465" s="19"/>
      <c r="F465" s="19"/>
      <c r="G465" s="19"/>
      <c r="H465" s="19"/>
      <c r="I465" s="19"/>
      <c r="J465" s="19"/>
      <c r="K465" s="19"/>
      <c r="L465" s="19"/>
      <c r="M465" s="19"/>
      <c r="N465" s="19"/>
      <c r="O465" s="19"/>
    </row>
    <row r="466" spans="3:15">
      <c r="C466" s="19"/>
      <c r="D466" s="19"/>
      <c r="E466" s="19"/>
      <c r="F466" s="19"/>
      <c r="G466" s="19"/>
      <c r="H466" s="19"/>
      <c r="I466" s="19"/>
      <c r="J466" s="19"/>
      <c r="K466" s="19"/>
      <c r="L466" s="19"/>
      <c r="M466" s="19"/>
      <c r="N466" s="19"/>
      <c r="O466" s="19"/>
    </row>
    <row r="467" spans="3:15">
      <c r="C467" s="19"/>
      <c r="D467" s="19"/>
      <c r="E467" s="19"/>
      <c r="F467" s="19"/>
      <c r="G467" s="19"/>
      <c r="H467" s="19"/>
      <c r="I467" s="19"/>
      <c r="J467" s="19"/>
      <c r="K467" s="19"/>
      <c r="L467" s="19"/>
      <c r="M467" s="19"/>
      <c r="N467" s="19"/>
      <c r="O467" s="19"/>
    </row>
    <row r="468" spans="3:15">
      <c r="C468" s="19"/>
      <c r="D468" s="19"/>
      <c r="E468" s="19"/>
      <c r="F468" s="19"/>
      <c r="G468" s="19"/>
      <c r="H468" s="19"/>
      <c r="I468" s="19"/>
      <c r="J468" s="19"/>
      <c r="K468" s="19"/>
      <c r="L468" s="19"/>
      <c r="M468" s="19"/>
      <c r="N468" s="19"/>
      <c r="O468" s="19"/>
    </row>
    <row r="469" spans="3:15">
      <c r="C469" s="19"/>
      <c r="D469" s="19"/>
      <c r="E469" s="19"/>
      <c r="F469" s="19"/>
      <c r="G469" s="19"/>
      <c r="H469" s="19"/>
      <c r="I469" s="19"/>
      <c r="J469" s="19"/>
      <c r="K469" s="19"/>
      <c r="L469" s="19"/>
      <c r="M469" s="19"/>
      <c r="N469" s="19"/>
      <c r="O469" s="19"/>
    </row>
    <row r="470" spans="3:15">
      <c r="C470" s="19"/>
      <c r="D470" s="19"/>
      <c r="E470" s="19"/>
      <c r="F470" s="19"/>
      <c r="G470" s="19"/>
      <c r="H470" s="19"/>
      <c r="I470" s="19"/>
      <c r="J470" s="19"/>
      <c r="K470" s="19"/>
      <c r="L470" s="19"/>
      <c r="M470" s="19"/>
      <c r="N470" s="19"/>
      <c r="O470" s="19"/>
    </row>
    <row r="471" spans="3:15">
      <c r="C471" s="19"/>
      <c r="D471" s="19"/>
      <c r="E471" s="19"/>
      <c r="F471" s="19"/>
      <c r="G471" s="19"/>
      <c r="H471" s="19"/>
      <c r="I471" s="19"/>
      <c r="J471" s="19"/>
      <c r="K471" s="19"/>
      <c r="L471" s="19"/>
      <c r="M471" s="19"/>
      <c r="N471" s="19"/>
      <c r="O471" s="19"/>
    </row>
    <row r="472" spans="3:15">
      <c r="C472" s="19"/>
      <c r="D472" s="19"/>
      <c r="E472" s="19"/>
      <c r="F472" s="19"/>
      <c r="G472" s="19"/>
      <c r="H472" s="19"/>
      <c r="I472" s="19"/>
      <c r="J472" s="19"/>
      <c r="K472" s="19"/>
      <c r="L472" s="19"/>
      <c r="M472" s="19"/>
      <c r="N472" s="19"/>
      <c r="O472" s="19"/>
    </row>
    <row r="473" spans="3:15">
      <c r="C473" s="19"/>
      <c r="D473" s="19"/>
      <c r="E473" s="19"/>
      <c r="F473" s="19"/>
      <c r="G473" s="19"/>
      <c r="H473" s="19"/>
      <c r="I473" s="19"/>
      <c r="J473" s="19"/>
      <c r="K473" s="19"/>
      <c r="L473" s="19"/>
      <c r="M473" s="19"/>
      <c r="N473" s="19"/>
      <c r="O473" s="19"/>
    </row>
    <row r="474" spans="3:15">
      <c r="C474" s="19"/>
      <c r="D474" s="19"/>
      <c r="E474" s="19"/>
      <c r="F474" s="19"/>
      <c r="G474" s="19"/>
      <c r="H474" s="19"/>
      <c r="I474" s="19"/>
      <c r="J474" s="19"/>
      <c r="K474" s="19"/>
      <c r="L474" s="19"/>
      <c r="M474" s="19"/>
      <c r="N474" s="19"/>
      <c r="O474" s="19"/>
    </row>
    <row r="475" spans="3:15">
      <c r="C475" s="19"/>
      <c r="D475" s="19"/>
      <c r="E475" s="19"/>
      <c r="F475" s="19"/>
      <c r="G475" s="19"/>
      <c r="H475" s="19"/>
      <c r="I475" s="19"/>
      <c r="J475" s="19"/>
      <c r="K475" s="19"/>
      <c r="L475" s="19"/>
      <c r="M475" s="19"/>
      <c r="N475" s="19"/>
      <c r="O475" s="19"/>
    </row>
    <row r="476" spans="3:15">
      <c r="C476" s="19"/>
      <c r="D476" s="19"/>
      <c r="E476" s="19"/>
      <c r="F476" s="19"/>
      <c r="G476" s="19"/>
      <c r="H476" s="19"/>
      <c r="I476" s="19"/>
      <c r="J476" s="19"/>
      <c r="K476" s="19"/>
      <c r="L476" s="19"/>
      <c r="M476" s="19"/>
      <c r="N476" s="19"/>
      <c r="O476" s="19"/>
    </row>
    <row r="477" spans="3:15">
      <c r="C477" s="19"/>
      <c r="D477" s="19"/>
      <c r="E477" s="19"/>
      <c r="F477" s="19"/>
      <c r="G477" s="19"/>
      <c r="H477" s="19"/>
      <c r="I477" s="19"/>
      <c r="J477" s="19"/>
      <c r="K477" s="19"/>
      <c r="L477" s="19"/>
      <c r="M477" s="19"/>
      <c r="N477" s="19"/>
      <c r="O477" s="19"/>
    </row>
    <row r="478" spans="3:15">
      <c r="C478" s="19"/>
      <c r="D478" s="19"/>
      <c r="E478" s="19"/>
      <c r="F478" s="19"/>
      <c r="G478" s="19"/>
      <c r="H478" s="19"/>
      <c r="I478" s="19"/>
      <c r="J478" s="19"/>
      <c r="K478" s="19"/>
      <c r="L478" s="19"/>
      <c r="M478" s="19"/>
      <c r="N478" s="19"/>
      <c r="O478" s="19"/>
    </row>
    <row r="479" spans="3:15">
      <c r="C479" s="19"/>
      <c r="D479" s="19"/>
      <c r="E479" s="19"/>
      <c r="F479" s="19"/>
      <c r="G479" s="19"/>
      <c r="H479" s="19"/>
      <c r="I479" s="19"/>
      <c r="J479" s="19"/>
      <c r="K479" s="19"/>
      <c r="L479" s="19"/>
      <c r="M479" s="19"/>
      <c r="N479" s="19"/>
      <c r="O479" s="19"/>
    </row>
    <row r="480" spans="3:15">
      <c r="C480" s="19"/>
      <c r="D480" s="19"/>
      <c r="E480" s="19"/>
      <c r="F480" s="19"/>
      <c r="G480" s="19"/>
      <c r="H480" s="19"/>
      <c r="I480" s="19"/>
      <c r="J480" s="19"/>
      <c r="K480" s="19"/>
      <c r="L480" s="19"/>
      <c r="M480" s="19"/>
      <c r="N480" s="19"/>
      <c r="O480" s="19"/>
    </row>
    <row r="481" spans="3:15">
      <c r="C481" s="19"/>
      <c r="D481" s="19"/>
      <c r="E481" s="19"/>
      <c r="F481" s="19"/>
      <c r="G481" s="19"/>
      <c r="H481" s="19"/>
      <c r="I481" s="19"/>
      <c r="J481" s="19"/>
      <c r="K481" s="19"/>
      <c r="L481" s="19"/>
      <c r="M481" s="19"/>
      <c r="N481" s="19"/>
      <c r="O481" s="19"/>
    </row>
    <row r="482" spans="3:15">
      <c r="C482" s="19"/>
      <c r="D482" s="19"/>
      <c r="E482" s="19"/>
      <c r="F482" s="19"/>
      <c r="G482" s="19"/>
      <c r="H482" s="19"/>
      <c r="I482" s="19"/>
      <c r="J482" s="19"/>
      <c r="K482" s="19"/>
      <c r="L482" s="19"/>
      <c r="M482" s="19"/>
      <c r="N482" s="19"/>
      <c r="O482" s="19"/>
    </row>
    <row r="483" spans="3:15">
      <c r="C483" s="19"/>
      <c r="D483" s="19"/>
      <c r="E483" s="19"/>
      <c r="F483" s="19"/>
      <c r="G483" s="19"/>
      <c r="H483" s="19"/>
      <c r="I483" s="19"/>
      <c r="J483" s="19"/>
      <c r="K483" s="19"/>
      <c r="L483" s="19"/>
      <c r="M483" s="19"/>
      <c r="N483" s="19"/>
      <c r="O483" s="19"/>
    </row>
    <row r="484" spans="3:15">
      <c r="C484" s="19"/>
      <c r="D484" s="19"/>
      <c r="E484" s="19"/>
      <c r="F484" s="19"/>
      <c r="G484" s="19"/>
      <c r="H484" s="19"/>
      <c r="I484" s="19"/>
      <c r="J484" s="19"/>
      <c r="K484" s="19"/>
      <c r="L484" s="19"/>
      <c r="M484" s="19"/>
      <c r="N484" s="19"/>
      <c r="O484" s="19"/>
    </row>
    <row r="485" spans="3:15">
      <c r="C485" s="19"/>
      <c r="D485" s="19"/>
      <c r="E485" s="19"/>
      <c r="F485" s="19"/>
      <c r="G485" s="19"/>
      <c r="H485" s="19"/>
      <c r="I485" s="19"/>
      <c r="J485" s="19"/>
      <c r="K485" s="19"/>
      <c r="L485" s="19"/>
      <c r="M485" s="19"/>
      <c r="N485" s="19"/>
      <c r="O485" s="19"/>
    </row>
    <row r="486" spans="3:15">
      <c r="C486" s="19"/>
      <c r="D486" s="19"/>
      <c r="E486" s="19"/>
      <c r="F486" s="19"/>
      <c r="G486" s="19"/>
      <c r="H486" s="19"/>
      <c r="I486" s="19"/>
      <c r="J486" s="19"/>
      <c r="K486" s="19"/>
      <c r="L486" s="19"/>
      <c r="M486" s="19"/>
      <c r="N486" s="19"/>
      <c r="O486" s="19"/>
    </row>
    <row r="487" spans="3:15">
      <c r="C487" s="19"/>
      <c r="D487" s="19"/>
      <c r="E487" s="19"/>
      <c r="F487" s="19"/>
      <c r="G487" s="19"/>
      <c r="H487" s="19"/>
      <c r="I487" s="19"/>
      <c r="J487" s="19"/>
      <c r="K487" s="19"/>
      <c r="L487" s="19"/>
      <c r="M487" s="19"/>
      <c r="N487" s="19"/>
      <c r="O487" s="19"/>
    </row>
    <row r="488" spans="3:15">
      <c r="C488" s="19"/>
      <c r="D488" s="19"/>
      <c r="E488" s="19"/>
      <c r="F488" s="19"/>
      <c r="G488" s="19"/>
      <c r="H488" s="19"/>
      <c r="I488" s="19"/>
      <c r="J488" s="19"/>
      <c r="K488" s="19"/>
      <c r="L488" s="19"/>
      <c r="M488" s="19"/>
      <c r="N488" s="19"/>
      <c r="O488" s="19"/>
    </row>
    <row r="489" spans="3:15">
      <c r="C489" s="19"/>
      <c r="D489" s="19"/>
      <c r="E489" s="19"/>
      <c r="F489" s="19"/>
      <c r="G489" s="19"/>
      <c r="H489" s="19"/>
      <c r="I489" s="19"/>
      <c r="J489" s="19"/>
      <c r="K489" s="19"/>
      <c r="L489" s="19"/>
      <c r="M489" s="19"/>
      <c r="N489" s="19"/>
      <c r="O489" s="19"/>
    </row>
    <row r="490" spans="3:15">
      <c r="C490" s="19"/>
      <c r="D490" s="19"/>
      <c r="E490" s="19"/>
      <c r="F490" s="19"/>
      <c r="G490" s="19"/>
      <c r="H490" s="19"/>
      <c r="I490" s="19"/>
      <c r="J490" s="19"/>
      <c r="K490" s="19"/>
      <c r="L490" s="19"/>
      <c r="M490" s="19"/>
      <c r="N490" s="19"/>
      <c r="O490" s="19"/>
    </row>
    <row r="491" spans="3:15">
      <c r="C491" s="19"/>
      <c r="D491" s="19"/>
      <c r="E491" s="19"/>
      <c r="F491" s="19"/>
      <c r="G491" s="19"/>
      <c r="H491" s="19"/>
      <c r="I491" s="19"/>
      <c r="J491" s="19"/>
      <c r="K491" s="19"/>
      <c r="L491" s="19"/>
      <c r="M491" s="19"/>
      <c r="N491" s="19"/>
      <c r="O491" s="19"/>
    </row>
    <row r="492" spans="3:15">
      <c r="C492" s="19"/>
      <c r="D492" s="19"/>
      <c r="E492" s="19"/>
      <c r="F492" s="19"/>
      <c r="G492" s="19"/>
      <c r="H492" s="19"/>
      <c r="I492" s="19"/>
      <c r="J492" s="19"/>
      <c r="K492" s="19"/>
      <c r="L492" s="19"/>
      <c r="M492" s="19"/>
      <c r="N492" s="19"/>
      <c r="O492" s="19"/>
    </row>
    <row r="493" spans="3:15">
      <c r="C493" s="19"/>
      <c r="D493" s="19"/>
      <c r="E493" s="19"/>
      <c r="F493" s="19"/>
      <c r="G493" s="19"/>
      <c r="H493" s="19"/>
      <c r="I493" s="19"/>
      <c r="J493" s="19"/>
      <c r="K493" s="19"/>
      <c r="L493" s="19"/>
      <c r="M493" s="19"/>
      <c r="N493" s="19"/>
      <c r="O493" s="19"/>
    </row>
    <row r="494" spans="3:15">
      <c r="C494" s="19"/>
      <c r="D494" s="19"/>
      <c r="E494" s="19"/>
      <c r="F494" s="19"/>
      <c r="G494" s="19"/>
      <c r="H494" s="19"/>
      <c r="I494" s="19"/>
      <c r="J494" s="19"/>
      <c r="K494" s="19"/>
      <c r="L494" s="19"/>
      <c r="M494" s="19"/>
      <c r="N494" s="19"/>
      <c r="O494" s="19"/>
    </row>
    <row r="495" spans="3:15">
      <c r="C495" s="19"/>
      <c r="D495" s="19"/>
      <c r="E495" s="19"/>
      <c r="F495" s="19"/>
      <c r="G495" s="19"/>
      <c r="H495" s="19"/>
      <c r="I495" s="19"/>
      <c r="J495" s="19"/>
      <c r="K495" s="19"/>
      <c r="L495" s="19"/>
      <c r="M495" s="19"/>
      <c r="N495" s="19"/>
      <c r="O495" s="19"/>
    </row>
    <row r="496" spans="3:15">
      <c r="C496" s="19"/>
      <c r="D496" s="19"/>
      <c r="E496" s="19"/>
      <c r="F496" s="19"/>
      <c r="G496" s="19"/>
      <c r="H496" s="19"/>
      <c r="I496" s="19"/>
      <c r="J496" s="19"/>
      <c r="K496" s="19"/>
      <c r="L496" s="19"/>
      <c r="M496" s="19"/>
      <c r="N496" s="19"/>
      <c r="O496" s="19"/>
    </row>
    <row r="497" spans="3:15">
      <c r="C497" s="19"/>
      <c r="D497" s="19"/>
      <c r="E497" s="19"/>
      <c r="F497" s="19"/>
      <c r="G497" s="19"/>
      <c r="H497" s="19"/>
      <c r="I497" s="19"/>
      <c r="J497" s="19"/>
      <c r="K497" s="19"/>
      <c r="L497" s="19"/>
      <c r="M497" s="19"/>
      <c r="N497" s="19"/>
      <c r="O497" s="19"/>
    </row>
    <row r="498" spans="3:15">
      <c r="C498" s="19"/>
      <c r="D498" s="19"/>
      <c r="E498" s="19"/>
      <c r="F498" s="19"/>
      <c r="G498" s="19"/>
      <c r="H498" s="19"/>
      <c r="I498" s="19"/>
      <c r="J498" s="19"/>
      <c r="K498" s="19"/>
      <c r="L498" s="19"/>
      <c r="M498" s="19"/>
      <c r="N498" s="19"/>
      <c r="O498" s="19"/>
    </row>
    <row r="499" spans="3:15">
      <c r="C499" s="19"/>
      <c r="D499" s="19"/>
      <c r="E499" s="19"/>
      <c r="F499" s="19"/>
      <c r="G499" s="19"/>
      <c r="H499" s="19"/>
      <c r="I499" s="19"/>
      <c r="J499" s="19"/>
      <c r="K499" s="19"/>
      <c r="L499" s="19"/>
      <c r="M499" s="19"/>
      <c r="N499" s="19"/>
      <c r="O499" s="19"/>
    </row>
    <row r="500" spans="3:15">
      <c r="C500" s="19"/>
      <c r="D500" s="19"/>
      <c r="E500" s="19"/>
      <c r="F500" s="19"/>
      <c r="G500" s="19"/>
      <c r="H500" s="19"/>
      <c r="I500" s="19"/>
      <c r="J500" s="19"/>
      <c r="K500" s="19"/>
      <c r="L500" s="19"/>
      <c r="M500" s="19"/>
      <c r="N500" s="19"/>
      <c r="O500" s="19"/>
    </row>
    <row r="501" spans="3:15">
      <c r="C501" s="19"/>
      <c r="D501" s="19"/>
      <c r="E501" s="19"/>
      <c r="F501" s="19"/>
      <c r="G501" s="19"/>
      <c r="H501" s="19"/>
      <c r="I501" s="19"/>
      <c r="J501" s="19"/>
      <c r="K501" s="19"/>
      <c r="L501" s="19"/>
      <c r="M501" s="19"/>
      <c r="N501" s="19"/>
      <c r="O501" s="19"/>
    </row>
    <row r="502" spans="3:15">
      <c r="C502" s="19"/>
      <c r="D502" s="19"/>
      <c r="E502" s="19"/>
      <c r="F502" s="19"/>
      <c r="G502" s="19"/>
      <c r="H502" s="19"/>
      <c r="I502" s="19"/>
      <c r="J502" s="19"/>
      <c r="K502" s="19"/>
      <c r="L502" s="19"/>
      <c r="M502" s="19"/>
      <c r="N502" s="19"/>
      <c r="O502" s="19"/>
    </row>
    <row r="503" spans="3:15">
      <c r="C503" s="19"/>
      <c r="D503" s="19"/>
      <c r="E503" s="19"/>
      <c r="F503" s="19"/>
      <c r="G503" s="19"/>
      <c r="H503" s="19"/>
      <c r="I503" s="19"/>
      <c r="J503" s="19"/>
      <c r="K503" s="19"/>
      <c r="L503" s="19"/>
      <c r="M503" s="19"/>
      <c r="N503" s="19"/>
      <c r="O503" s="19"/>
    </row>
    <row r="504" spans="3:15">
      <c r="C504" s="19"/>
      <c r="D504" s="19"/>
      <c r="E504" s="19"/>
      <c r="F504" s="19"/>
      <c r="G504" s="19"/>
      <c r="H504" s="19"/>
      <c r="I504" s="19"/>
      <c r="J504" s="19"/>
      <c r="K504" s="19"/>
      <c r="L504" s="19"/>
      <c r="M504" s="19"/>
      <c r="N504" s="19"/>
      <c r="O504" s="19"/>
    </row>
    <row r="505" spans="3:15">
      <c r="C505" s="19"/>
      <c r="D505" s="19"/>
      <c r="E505" s="19"/>
      <c r="F505" s="19"/>
      <c r="G505" s="19"/>
      <c r="H505" s="19"/>
      <c r="I505" s="19"/>
      <c r="J505" s="19"/>
      <c r="K505" s="19"/>
      <c r="L505" s="19"/>
      <c r="M505" s="19"/>
      <c r="N505" s="19"/>
      <c r="O505" s="19"/>
    </row>
    <row r="506" spans="3:15">
      <c r="C506" s="19"/>
      <c r="D506" s="19"/>
      <c r="E506" s="19"/>
      <c r="F506" s="19"/>
      <c r="G506" s="19"/>
      <c r="H506" s="19"/>
      <c r="I506" s="19"/>
      <c r="J506" s="19"/>
      <c r="K506" s="19"/>
      <c r="L506" s="19"/>
      <c r="M506" s="19"/>
      <c r="N506" s="19"/>
      <c r="O506" s="19"/>
    </row>
    <row r="507" spans="3:15">
      <c r="C507" s="19"/>
      <c r="D507" s="19"/>
      <c r="E507" s="19"/>
      <c r="F507" s="19"/>
      <c r="G507" s="19"/>
      <c r="H507" s="19"/>
      <c r="I507" s="19"/>
      <c r="J507" s="19"/>
      <c r="K507" s="19"/>
      <c r="L507" s="19"/>
      <c r="M507" s="19"/>
      <c r="N507" s="19"/>
      <c r="O507" s="19"/>
    </row>
    <row r="508" spans="3:15">
      <c r="C508" s="19"/>
      <c r="D508" s="19"/>
      <c r="E508" s="19"/>
      <c r="F508" s="19"/>
      <c r="G508" s="19"/>
      <c r="H508" s="19"/>
      <c r="I508" s="19"/>
      <c r="J508" s="19"/>
      <c r="K508" s="19"/>
      <c r="L508" s="19"/>
      <c r="M508" s="19"/>
      <c r="N508" s="19"/>
      <c r="O508" s="19"/>
    </row>
    <row r="509" spans="3:15">
      <c r="C509" s="19"/>
      <c r="D509" s="19"/>
      <c r="E509" s="19"/>
      <c r="F509" s="19"/>
      <c r="G509" s="19"/>
      <c r="H509" s="19"/>
      <c r="I509" s="19"/>
      <c r="J509" s="19"/>
      <c r="K509" s="19"/>
      <c r="L509" s="19"/>
      <c r="M509" s="19"/>
      <c r="N509" s="19"/>
      <c r="O509" s="19"/>
    </row>
    <row r="510" spans="3:15">
      <c r="C510" s="19"/>
      <c r="D510" s="19"/>
      <c r="E510" s="19"/>
      <c r="F510" s="19"/>
      <c r="G510" s="19"/>
      <c r="H510" s="19"/>
      <c r="I510" s="19"/>
      <c r="J510" s="19"/>
      <c r="K510" s="19"/>
      <c r="L510" s="19"/>
      <c r="M510" s="19"/>
      <c r="N510" s="19"/>
      <c r="O510" s="19"/>
    </row>
    <row r="511" spans="3:15">
      <c r="C511" s="19"/>
      <c r="D511" s="19"/>
      <c r="E511" s="19"/>
      <c r="F511" s="19"/>
      <c r="G511" s="19"/>
      <c r="H511" s="19"/>
      <c r="I511" s="19"/>
      <c r="J511" s="19"/>
      <c r="K511" s="19"/>
      <c r="L511" s="19"/>
      <c r="M511" s="19"/>
      <c r="N511" s="19"/>
      <c r="O511" s="19"/>
    </row>
    <row r="512" spans="3:15">
      <c r="C512" s="19"/>
      <c r="D512" s="19"/>
      <c r="E512" s="19"/>
      <c r="F512" s="19"/>
      <c r="G512" s="19"/>
      <c r="H512" s="19"/>
      <c r="I512" s="19"/>
      <c r="J512" s="19"/>
      <c r="K512" s="19"/>
      <c r="L512" s="19"/>
      <c r="M512" s="19"/>
      <c r="N512" s="19"/>
      <c r="O512" s="19"/>
    </row>
    <row r="513" spans="3:15">
      <c r="C513" s="19"/>
      <c r="D513" s="19"/>
      <c r="E513" s="19"/>
      <c r="F513" s="19"/>
      <c r="G513" s="19"/>
      <c r="H513" s="19"/>
      <c r="I513" s="19"/>
      <c r="J513" s="19"/>
      <c r="K513" s="19"/>
      <c r="L513" s="19"/>
      <c r="M513" s="19"/>
      <c r="N513" s="19"/>
      <c r="O513" s="19"/>
    </row>
    <row r="514" spans="3:15">
      <c r="C514" s="19"/>
      <c r="D514" s="19"/>
      <c r="E514" s="19"/>
      <c r="F514" s="19"/>
      <c r="G514" s="19"/>
      <c r="H514" s="19"/>
      <c r="I514" s="19"/>
      <c r="J514" s="19"/>
      <c r="K514" s="19"/>
      <c r="L514" s="19"/>
      <c r="M514" s="19"/>
      <c r="N514" s="19"/>
      <c r="O514" s="19"/>
    </row>
    <row r="515" spans="3:15">
      <c r="C515" s="19"/>
      <c r="D515" s="19"/>
      <c r="E515" s="19"/>
      <c r="F515" s="19"/>
      <c r="G515" s="19"/>
      <c r="H515" s="19"/>
      <c r="I515" s="19"/>
      <c r="J515" s="19"/>
      <c r="K515" s="19"/>
      <c r="L515" s="19"/>
      <c r="M515" s="19"/>
      <c r="N515" s="19"/>
      <c r="O515" s="19"/>
    </row>
    <row r="516" spans="3:15">
      <c r="C516" s="19"/>
      <c r="D516" s="19"/>
      <c r="E516" s="19"/>
      <c r="F516" s="19"/>
      <c r="G516" s="19"/>
      <c r="H516" s="19"/>
      <c r="I516" s="19"/>
      <c r="J516" s="19"/>
      <c r="K516" s="19"/>
      <c r="L516" s="19"/>
      <c r="M516" s="19"/>
      <c r="N516" s="19"/>
      <c r="O516" s="19"/>
    </row>
    <row r="517" spans="3:15">
      <c r="C517" s="19"/>
      <c r="D517" s="19"/>
      <c r="E517" s="19"/>
      <c r="F517" s="19"/>
      <c r="G517" s="19"/>
      <c r="H517" s="19"/>
      <c r="I517" s="19"/>
      <c r="J517" s="19"/>
      <c r="K517" s="19"/>
      <c r="L517" s="19"/>
      <c r="M517" s="19"/>
      <c r="N517" s="19"/>
      <c r="O517" s="19"/>
    </row>
    <row r="518" spans="3:15">
      <c r="C518" s="19"/>
      <c r="D518" s="19"/>
      <c r="E518" s="19"/>
      <c r="F518" s="19"/>
      <c r="G518" s="19"/>
      <c r="H518" s="19"/>
      <c r="I518" s="19"/>
      <c r="J518" s="19"/>
      <c r="K518" s="19"/>
      <c r="L518" s="19"/>
      <c r="M518" s="19"/>
      <c r="N518" s="19"/>
      <c r="O518" s="19"/>
    </row>
    <row r="519" spans="3:15">
      <c r="C519" s="19"/>
      <c r="D519" s="19"/>
      <c r="E519" s="19"/>
      <c r="F519" s="19"/>
      <c r="G519" s="19"/>
      <c r="H519" s="19"/>
      <c r="I519" s="19"/>
      <c r="J519" s="19"/>
      <c r="K519" s="19"/>
      <c r="L519" s="19"/>
      <c r="M519" s="19"/>
      <c r="N519" s="19"/>
      <c r="O519" s="19"/>
    </row>
    <row r="520" spans="3:15">
      <c r="C520" s="19"/>
      <c r="D520" s="19"/>
      <c r="E520" s="19"/>
      <c r="F520" s="19"/>
      <c r="G520" s="19"/>
      <c r="H520" s="19"/>
      <c r="I520" s="19"/>
      <c r="J520" s="19"/>
      <c r="K520" s="19"/>
      <c r="L520" s="19"/>
      <c r="M520" s="19"/>
      <c r="N520" s="19"/>
      <c r="O520" s="19"/>
    </row>
    <row r="521" spans="3:15">
      <c r="C521" s="19"/>
      <c r="D521" s="19"/>
      <c r="E521" s="19"/>
      <c r="F521" s="19"/>
      <c r="G521" s="19"/>
      <c r="H521" s="19"/>
      <c r="I521" s="19"/>
      <c r="J521" s="19"/>
      <c r="K521" s="19"/>
      <c r="L521" s="19"/>
      <c r="M521" s="19"/>
      <c r="N521" s="19"/>
      <c r="O521" s="19"/>
    </row>
    <row r="522" spans="3:15">
      <c r="C522" s="19"/>
      <c r="D522" s="19"/>
      <c r="E522" s="19"/>
      <c r="F522" s="19"/>
      <c r="G522" s="19"/>
      <c r="H522" s="19"/>
      <c r="I522" s="19"/>
      <c r="J522" s="19"/>
      <c r="K522" s="19"/>
      <c r="L522" s="19"/>
      <c r="M522" s="19"/>
      <c r="N522" s="19"/>
      <c r="O522" s="19"/>
    </row>
    <row r="523" spans="3:15">
      <c r="C523" s="19"/>
      <c r="D523" s="19"/>
      <c r="E523" s="19"/>
      <c r="F523" s="19"/>
      <c r="G523" s="19"/>
      <c r="H523" s="19"/>
      <c r="I523" s="19"/>
      <c r="J523" s="19"/>
      <c r="K523" s="19"/>
      <c r="L523" s="19"/>
      <c r="M523" s="19"/>
      <c r="N523" s="19"/>
      <c r="O523" s="19"/>
    </row>
    <row r="524" spans="3:15">
      <c r="C524" s="19"/>
      <c r="D524" s="19"/>
      <c r="E524" s="19"/>
      <c r="F524" s="19"/>
      <c r="G524" s="19"/>
      <c r="H524" s="19"/>
      <c r="I524" s="19"/>
      <c r="J524" s="19"/>
      <c r="K524" s="19"/>
      <c r="L524" s="19"/>
      <c r="M524" s="19"/>
      <c r="N524" s="19"/>
      <c r="O524" s="19"/>
    </row>
    <row r="525" spans="3:15">
      <c r="C525" s="19"/>
      <c r="D525" s="19"/>
      <c r="E525" s="19"/>
      <c r="F525" s="19"/>
      <c r="G525" s="19"/>
      <c r="H525" s="19"/>
      <c r="I525" s="19"/>
      <c r="J525" s="19"/>
      <c r="K525" s="19"/>
      <c r="L525" s="19"/>
      <c r="M525" s="19"/>
      <c r="N525" s="19"/>
      <c r="O525" s="19"/>
    </row>
    <row r="526" spans="3:15">
      <c r="C526" s="19"/>
      <c r="D526" s="19"/>
      <c r="E526" s="19"/>
      <c r="F526" s="19"/>
      <c r="G526" s="19"/>
      <c r="H526" s="19"/>
      <c r="I526" s="19"/>
      <c r="J526" s="19"/>
      <c r="K526" s="19"/>
      <c r="L526" s="19"/>
      <c r="M526" s="19"/>
      <c r="N526" s="19"/>
      <c r="O526" s="19"/>
    </row>
    <row r="527" spans="3:15">
      <c r="C527" s="19"/>
      <c r="D527" s="19"/>
      <c r="E527" s="19"/>
      <c r="F527" s="19"/>
      <c r="G527" s="19"/>
      <c r="H527" s="19"/>
      <c r="I527" s="19"/>
      <c r="J527" s="19"/>
      <c r="K527" s="19"/>
      <c r="L527" s="19"/>
      <c r="M527" s="19"/>
      <c r="N527" s="19"/>
      <c r="O527" s="19"/>
    </row>
    <row r="528" spans="3:15">
      <c r="C528" s="19"/>
      <c r="D528" s="19"/>
      <c r="E528" s="19"/>
      <c r="F528" s="19"/>
      <c r="G528" s="19"/>
      <c r="H528" s="19"/>
      <c r="I528" s="19"/>
      <c r="J528" s="19"/>
      <c r="K528" s="19"/>
      <c r="L528" s="19"/>
      <c r="M528" s="19"/>
      <c r="N528" s="19"/>
      <c r="O528" s="19"/>
    </row>
    <row r="529" spans="3:15">
      <c r="C529" s="19"/>
      <c r="D529" s="19"/>
      <c r="E529" s="19"/>
      <c r="F529" s="19"/>
      <c r="G529" s="19"/>
      <c r="H529" s="19"/>
      <c r="I529" s="19"/>
      <c r="J529" s="19"/>
      <c r="K529" s="19"/>
      <c r="L529" s="19"/>
      <c r="M529" s="19"/>
      <c r="N529" s="19"/>
      <c r="O529" s="19"/>
    </row>
    <row r="530" spans="3:15">
      <c r="C530" s="19"/>
      <c r="D530" s="19"/>
      <c r="E530" s="19"/>
      <c r="F530" s="19"/>
      <c r="G530" s="19"/>
      <c r="H530" s="19"/>
      <c r="I530" s="19"/>
      <c r="J530" s="19"/>
      <c r="K530" s="19"/>
      <c r="L530" s="19"/>
      <c r="M530" s="19"/>
      <c r="N530" s="19"/>
      <c r="O530" s="19"/>
    </row>
    <row r="531" spans="3:15">
      <c r="C531" s="19"/>
      <c r="D531" s="19"/>
      <c r="E531" s="19"/>
      <c r="F531" s="19"/>
      <c r="G531" s="19"/>
      <c r="H531" s="19"/>
      <c r="I531" s="19"/>
      <c r="J531" s="19"/>
      <c r="K531" s="19"/>
      <c r="L531" s="19"/>
      <c r="M531" s="19"/>
      <c r="N531" s="19"/>
      <c r="O531" s="19"/>
    </row>
    <row r="532" spans="3:15">
      <c r="C532" s="19"/>
      <c r="D532" s="19"/>
      <c r="E532" s="19"/>
      <c r="F532" s="19"/>
      <c r="G532" s="19"/>
      <c r="H532" s="19"/>
      <c r="I532" s="19"/>
      <c r="J532" s="19"/>
      <c r="K532" s="19"/>
      <c r="L532" s="19"/>
      <c r="M532" s="19"/>
      <c r="N532" s="19"/>
      <c r="O532" s="19"/>
    </row>
    <row r="533" spans="3:15">
      <c r="C533" s="19"/>
      <c r="D533" s="19"/>
      <c r="E533" s="19"/>
      <c r="F533" s="19"/>
      <c r="G533" s="19"/>
      <c r="H533" s="19"/>
      <c r="I533" s="19"/>
      <c r="J533" s="19"/>
      <c r="K533" s="19"/>
      <c r="L533" s="19"/>
      <c r="M533" s="19"/>
      <c r="N533" s="19"/>
      <c r="O533" s="19"/>
    </row>
    <row r="534" spans="3:15">
      <c r="C534" s="19"/>
      <c r="D534" s="19"/>
      <c r="E534" s="19"/>
      <c r="F534" s="19"/>
      <c r="G534" s="19"/>
      <c r="H534" s="19"/>
      <c r="I534" s="19"/>
      <c r="J534" s="19"/>
      <c r="K534" s="19"/>
      <c r="L534" s="19"/>
      <c r="M534" s="19"/>
      <c r="N534" s="19"/>
      <c r="O534" s="19"/>
    </row>
    <row r="535" spans="3:15">
      <c r="C535" s="19"/>
      <c r="D535" s="19"/>
      <c r="E535" s="19"/>
      <c r="F535" s="19"/>
      <c r="G535" s="19"/>
      <c r="H535" s="19"/>
      <c r="I535" s="19"/>
      <c r="J535" s="19"/>
      <c r="K535" s="19"/>
      <c r="L535" s="19"/>
      <c r="M535" s="19"/>
      <c r="N535" s="19"/>
      <c r="O535" s="19"/>
    </row>
    <row r="536" spans="3:15">
      <c r="C536" s="19"/>
      <c r="D536" s="19"/>
      <c r="E536" s="19"/>
      <c r="F536" s="19"/>
      <c r="G536" s="19"/>
      <c r="H536" s="19"/>
      <c r="I536" s="19"/>
      <c r="J536" s="19"/>
      <c r="K536" s="19"/>
      <c r="L536" s="19"/>
      <c r="M536" s="19"/>
      <c r="N536" s="19"/>
      <c r="O536" s="19"/>
    </row>
    <row r="537" spans="3:15">
      <c r="C537" s="19"/>
      <c r="D537" s="19"/>
      <c r="E537" s="19"/>
      <c r="F537" s="19"/>
      <c r="G537" s="19"/>
      <c r="H537" s="19"/>
      <c r="I537" s="19"/>
      <c r="J537" s="19"/>
      <c r="K537" s="19"/>
      <c r="L537" s="19"/>
      <c r="M537" s="19"/>
      <c r="N537" s="19"/>
      <c r="O537" s="19"/>
    </row>
    <row r="538" spans="3:15">
      <c r="C538" s="19"/>
      <c r="D538" s="19"/>
      <c r="E538" s="19"/>
      <c r="F538" s="19"/>
      <c r="G538" s="19"/>
      <c r="H538" s="19"/>
      <c r="I538" s="19"/>
      <c r="J538" s="19"/>
      <c r="K538" s="19"/>
      <c r="L538" s="19"/>
      <c r="M538" s="19"/>
      <c r="N538" s="19"/>
      <c r="O538" s="19"/>
    </row>
    <row r="539" spans="3:15">
      <c r="C539" s="19"/>
      <c r="D539" s="19"/>
      <c r="E539" s="19"/>
      <c r="F539" s="19"/>
      <c r="G539" s="19"/>
      <c r="H539" s="19"/>
      <c r="I539" s="19"/>
      <c r="J539" s="19"/>
      <c r="K539" s="19"/>
      <c r="L539" s="19"/>
      <c r="M539" s="19"/>
      <c r="N539" s="19"/>
      <c r="O539" s="19"/>
    </row>
    <row r="540" spans="3:15">
      <c r="C540" s="19"/>
      <c r="D540" s="19"/>
      <c r="E540" s="19"/>
      <c r="F540" s="19"/>
      <c r="G540" s="19"/>
      <c r="H540" s="19"/>
      <c r="I540" s="19"/>
      <c r="J540" s="19"/>
      <c r="K540" s="19"/>
      <c r="L540" s="19"/>
      <c r="M540" s="19"/>
      <c r="N540" s="19"/>
      <c r="O540" s="19"/>
    </row>
    <row r="541" spans="3:15">
      <c r="C541" s="19"/>
      <c r="D541" s="19"/>
      <c r="E541" s="19"/>
      <c r="F541" s="19"/>
      <c r="G541" s="19"/>
      <c r="H541" s="19"/>
      <c r="I541" s="19"/>
      <c r="J541" s="19"/>
      <c r="K541" s="19"/>
      <c r="L541" s="19"/>
      <c r="M541" s="19"/>
      <c r="N541" s="19"/>
      <c r="O541" s="19"/>
    </row>
    <row r="542" spans="3:15">
      <c r="C542" s="19"/>
      <c r="D542" s="19"/>
      <c r="E542" s="19"/>
      <c r="F542" s="19"/>
      <c r="G542" s="19"/>
      <c r="H542" s="19"/>
      <c r="I542" s="19"/>
      <c r="J542" s="19"/>
      <c r="K542" s="19"/>
      <c r="L542" s="19"/>
      <c r="M542" s="19"/>
      <c r="N542" s="19"/>
      <c r="O542" s="19"/>
    </row>
    <row r="543" spans="3:15">
      <c r="C543" s="19"/>
      <c r="D543" s="19"/>
      <c r="E543" s="19"/>
      <c r="F543" s="19"/>
      <c r="G543" s="19"/>
      <c r="H543" s="19"/>
      <c r="I543" s="19"/>
      <c r="J543" s="19"/>
      <c r="K543" s="19"/>
      <c r="L543" s="19"/>
      <c r="M543" s="19"/>
      <c r="N543" s="19"/>
      <c r="O543" s="19"/>
    </row>
    <row r="544" spans="3:15">
      <c r="C544" s="19"/>
      <c r="D544" s="19"/>
      <c r="E544" s="19"/>
      <c r="F544" s="19"/>
      <c r="G544" s="19"/>
      <c r="H544" s="19"/>
      <c r="I544" s="19"/>
      <c r="J544" s="19"/>
      <c r="K544" s="19"/>
      <c r="L544" s="19"/>
      <c r="M544" s="19"/>
      <c r="N544" s="19"/>
      <c r="O544" s="19"/>
    </row>
    <row r="545" spans="3:15">
      <c r="C545" s="19"/>
      <c r="D545" s="19"/>
      <c r="E545" s="19"/>
      <c r="F545" s="19"/>
      <c r="G545" s="19"/>
      <c r="H545" s="19"/>
      <c r="I545" s="19"/>
      <c r="J545" s="19"/>
      <c r="K545" s="19"/>
      <c r="L545" s="19"/>
      <c r="M545" s="19"/>
      <c r="N545" s="19"/>
      <c r="O545" s="19"/>
    </row>
    <row r="546" spans="3:15">
      <c r="C546" s="19"/>
      <c r="D546" s="19"/>
      <c r="E546" s="19"/>
      <c r="F546" s="19"/>
      <c r="G546" s="19"/>
      <c r="H546" s="19"/>
      <c r="I546" s="19"/>
      <c r="J546" s="19"/>
      <c r="K546" s="19"/>
      <c r="L546" s="19"/>
      <c r="M546" s="19"/>
      <c r="N546" s="19"/>
      <c r="O546" s="19"/>
    </row>
    <row r="547" spans="3:15">
      <c r="C547" s="19"/>
      <c r="D547" s="19"/>
      <c r="E547" s="19"/>
      <c r="F547" s="19"/>
      <c r="G547" s="19"/>
      <c r="H547" s="19"/>
      <c r="I547" s="19"/>
      <c r="J547" s="19"/>
      <c r="K547" s="19"/>
      <c r="L547" s="19"/>
      <c r="M547" s="19"/>
      <c r="N547" s="19"/>
      <c r="O547" s="19"/>
    </row>
    <row r="548" spans="3:15">
      <c r="C548" s="19"/>
      <c r="D548" s="19"/>
      <c r="E548" s="19"/>
      <c r="F548" s="19"/>
      <c r="G548" s="19"/>
      <c r="H548" s="19"/>
      <c r="I548" s="19"/>
      <c r="J548" s="19"/>
      <c r="K548" s="19"/>
      <c r="L548" s="19"/>
      <c r="M548" s="19"/>
      <c r="N548" s="19"/>
      <c r="O548" s="19"/>
    </row>
    <row r="549" spans="3:15">
      <c r="C549" s="19"/>
      <c r="D549" s="19"/>
      <c r="E549" s="19"/>
      <c r="F549" s="19"/>
      <c r="G549" s="19"/>
      <c r="H549" s="19"/>
      <c r="I549" s="19"/>
      <c r="J549" s="19"/>
      <c r="K549" s="19"/>
      <c r="L549" s="19"/>
      <c r="M549" s="19"/>
      <c r="N549" s="19"/>
      <c r="O549" s="19"/>
    </row>
    <row r="550" spans="3:15">
      <c r="C550" s="19"/>
      <c r="D550" s="19"/>
      <c r="E550" s="19"/>
      <c r="F550" s="19"/>
      <c r="G550" s="19"/>
      <c r="H550" s="19"/>
      <c r="I550" s="19"/>
      <c r="J550" s="19"/>
      <c r="K550" s="19"/>
      <c r="L550" s="19"/>
      <c r="M550" s="19"/>
      <c r="N550" s="19"/>
      <c r="O550" s="19"/>
    </row>
    <row r="551" spans="3:15">
      <c r="C551" s="19"/>
      <c r="D551" s="19"/>
      <c r="E551" s="19"/>
      <c r="F551" s="19"/>
      <c r="G551" s="19"/>
      <c r="H551" s="19"/>
      <c r="I551" s="19"/>
      <c r="J551" s="19"/>
      <c r="K551" s="19"/>
      <c r="L551" s="19"/>
      <c r="M551" s="19"/>
      <c r="N551" s="19"/>
      <c r="O551" s="19"/>
    </row>
    <row r="552" spans="3:15">
      <c r="C552" s="19"/>
      <c r="D552" s="19"/>
      <c r="E552" s="19"/>
      <c r="F552" s="19"/>
      <c r="G552" s="19"/>
      <c r="H552" s="19"/>
      <c r="I552" s="19"/>
      <c r="J552" s="19"/>
      <c r="K552" s="19"/>
      <c r="L552" s="19"/>
      <c r="M552" s="19"/>
      <c r="N552" s="19"/>
      <c r="O552" s="19"/>
    </row>
    <row r="553" spans="3:15">
      <c r="C553" s="19"/>
      <c r="D553" s="19"/>
      <c r="E553" s="19"/>
      <c r="F553" s="19"/>
      <c r="G553" s="19"/>
      <c r="H553" s="19"/>
      <c r="I553" s="19"/>
      <c r="J553" s="19"/>
      <c r="K553" s="19"/>
      <c r="L553" s="19"/>
      <c r="M553" s="19"/>
      <c r="N553" s="19"/>
      <c r="O553" s="19"/>
    </row>
    <row r="554" spans="3:15">
      <c r="C554" s="19"/>
      <c r="D554" s="19"/>
      <c r="E554" s="19"/>
      <c r="F554" s="19"/>
      <c r="G554" s="19"/>
      <c r="H554" s="19"/>
      <c r="I554" s="19"/>
      <c r="J554" s="19"/>
      <c r="K554" s="19"/>
      <c r="L554" s="19"/>
      <c r="M554" s="19"/>
      <c r="N554" s="19"/>
      <c r="O554" s="19"/>
    </row>
    <row r="555" spans="3:15">
      <c r="C555" s="19"/>
      <c r="D555" s="19"/>
      <c r="E555" s="19"/>
      <c r="F555" s="19"/>
      <c r="G555" s="19"/>
      <c r="H555" s="19"/>
      <c r="I555" s="19"/>
      <c r="J555" s="19"/>
      <c r="K555" s="19"/>
      <c r="L555" s="19"/>
      <c r="M555" s="19"/>
      <c r="N555" s="19"/>
      <c r="O555" s="19"/>
    </row>
    <row r="556" spans="3:15">
      <c r="C556" s="19"/>
      <c r="D556" s="19"/>
      <c r="E556" s="19"/>
      <c r="F556" s="19"/>
      <c r="G556" s="19"/>
      <c r="H556" s="19"/>
      <c r="I556" s="19"/>
      <c r="J556" s="19"/>
      <c r="K556" s="19"/>
      <c r="L556" s="19"/>
      <c r="M556" s="19"/>
      <c r="N556" s="19"/>
      <c r="O556" s="19"/>
    </row>
    <row r="557" spans="3:15">
      <c r="C557" s="19"/>
      <c r="D557" s="19"/>
      <c r="E557" s="19"/>
      <c r="F557" s="19"/>
      <c r="G557" s="19"/>
      <c r="H557" s="19"/>
      <c r="I557" s="19"/>
      <c r="J557" s="19"/>
      <c r="K557" s="19"/>
      <c r="L557" s="19"/>
      <c r="M557" s="19"/>
      <c r="N557" s="19"/>
      <c r="O557" s="19"/>
    </row>
    <row r="558" spans="3:15">
      <c r="C558" s="19"/>
      <c r="D558" s="19"/>
      <c r="E558" s="19"/>
      <c r="F558" s="19"/>
      <c r="G558" s="19"/>
      <c r="H558" s="19"/>
      <c r="I558" s="19"/>
      <c r="J558" s="19"/>
      <c r="K558" s="19"/>
      <c r="L558" s="19"/>
      <c r="M558" s="19"/>
      <c r="N558" s="19"/>
      <c r="O558" s="19"/>
    </row>
    <row r="559" spans="3:15">
      <c r="C559" s="19"/>
      <c r="D559" s="19"/>
      <c r="E559" s="19"/>
      <c r="F559" s="19"/>
      <c r="G559" s="19"/>
      <c r="H559" s="19"/>
      <c r="I559" s="19"/>
      <c r="J559" s="19"/>
      <c r="K559" s="19"/>
      <c r="L559" s="19"/>
      <c r="M559" s="19"/>
      <c r="N559" s="19"/>
      <c r="O559" s="19"/>
    </row>
    <row r="560" spans="3:15">
      <c r="C560" s="19"/>
      <c r="D560" s="19"/>
      <c r="E560" s="19"/>
      <c r="F560" s="19"/>
      <c r="G560" s="19"/>
      <c r="H560" s="19"/>
      <c r="I560" s="19"/>
      <c r="J560" s="19"/>
      <c r="K560" s="19"/>
      <c r="L560" s="19"/>
      <c r="M560" s="19"/>
      <c r="N560" s="19"/>
      <c r="O560" s="19"/>
    </row>
    <row r="561" spans="3:15">
      <c r="C561" s="19"/>
      <c r="D561" s="19"/>
      <c r="E561" s="19"/>
      <c r="F561" s="19"/>
      <c r="G561" s="19"/>
      <c r="H561" s="19"/>
      <c r="I561" s="19"/>
      <c r="J561" s="19"/>
      <c r="K561" s="19"/>
      <c r="L561" s="19"/>
      <c r="M561" s="19"/>
      <c r="N561" s="19"/>
      <c r="O561" s="19"/>
    </row>
    <row r="562" spans="3:15">
      <c r="C562" s="19"/>
      <c r="D562" s="19"/>
      <c r="E562" s="19"/>
      <c r="F562" s="19"/>
      <c r="G562" s="19"/>
      <c r="H562" s="19"/>
      <c r="I562" s="19"/>
      <c r="J562" s="19"/>
      <c r="K562" s="19"/>
      <c r="L562" s="19"/>
      <c r="M562" s="19"/>
      <c r="N562" s="19"/>
      <c r="O562" s="19"/>
    </row>
    <row r="563" spans="3:15">
      <c r="C563" s="19"/>
      <c r="D563" s="19"/>
      <c r="E563" s="19"/>
      <c r="F563" s="19"/>
      <c r="G563" s="19"/>
      <c r="H563" s="19"/>
      <c r="I563" s="19"/>
      <c r="J563" s="19"/>
      <c r="K563" s="19"/>
      <c r="L563" s="19"/>
      <c r="M563" s="19"/>
      <c r="N563" s="19"/>
      <c r="O563" s="19"/>
    </row>
    <row r="564" spans="3:15">
      <c r="C564" s="19"/>
      <c r="D564" s="19"/>
      <c r="E564" s="19"/>
      <c r="F564" s="19"/>
      <c r="G564" s="19"/>
      <c r="H564" s="19"/>
      <c r="I564" s="19"/>
      <c r="J564" s="19"/>
      <c r="K564" s="19"/>
      <c r="L564" s="19"/>
      <c r="M564" s="19"/>
      <c r="N564" s="19"/>
      <c r="O564" s="19"/>
    </row>
    <row r="565" spans="3:15">
      <c r="C565" s="19"/>
      <c r="D565" s="19"/>
      <c r="E565" s="19"/>
      <c r="F565" s="19"/>
      <c r="G565" s="19"/>
      <c r="H565" s="19"/>
      <c r="I565" s="19"/>
      <c r="J565" s="19"/>
      <c r="K565" s="19"/>
      <c r="L565" s="19"/>
      <c r="M565" s="19"/>
      <c r="N565" s="19"/>
      <c r="O565" s="19"/>
    </row>
    <row r="566" spans="3:15">
      <c r="C566" s="19"/>
      <c r="D566" s="19"/>
      <c r="E566" s="19"/>
      <c r="F566" s="19"/>
      <c r="G566" s="19"/>
      <c r="H566" s="19"/>
      <c r="I566" s="19"/>
      <c r="J566" s="19"/>
      <c r="K566" s="19"/>
      <c r="L566" s="19"/>
      <c r="M566" s="19"/>
      <c r="N566" s="19"/>
      <c r="O566" s="19"/>
    </row>
    <row r="567" spans="3:15">
      <c r="C567" s="19"/>
      <c r="D567" s="19"/>
      <c r="E567" s="19"/>
      <c r="F567" s="19"/>
      <c r="G567" s="19"/>
      <c r="H567" s="19"/>
      <c r="I567" s="19"/>
      <c r="J567" s="19"/>
      <c r="K567" s="19"/>
      <c r="L567" s="19"/>
      <c r="M567" s="19"/>
      <c r="N567" s="19"/>
      <c r="O567" s="19"/>
    </row>
    <row r="568" spans="3:15">
      <c r="C568" s="19"/>
      <c r="D568" s="19"/>
      <c r="E568" s="19"/>
      <c r="F568" s="19"/>
      <c r="G568" s="19"/>
      <c r="H568" s="19"/>
      <c r="I568" s="19"/>
      <c r="J568" s="19"/>
      <c r="K568" s="19"/>
      <c r="L568" s="19"/>
      <c r="M568" s="19"/>
      <c r="N568" s="19"/>
      <c r="O568" s="19"/>
    </row>
    <row r="569" spans="3:15">
      <c r="C569" s="19"/>
      <c r="D569" s="19"/>
      <c r="E569" s="19"/>
      <c r="F569" s="19"/>
      <c r="G569" s="19"/>
      <c r="H569" s="19"/>
      <c r="I569" s="19"/>
      <c r="J569" s="19"/>
      <c r="K569" s="19"/>
      <c r="L569" s="19"/>
      <c r="M569" s="19"/>
      <c r="N569" s="19"/>
      <c r="O569" s="19"/>
    </row>
    <row r="570" spans="3:15">
      <c r="C570" s="19"/>
      <c r="D570" s="19"/>
      <c r="E570" s="19"/>
      <c r="F570" s="19"/>
      <c r="G570" s="19"/>
      <c r="H570" s="19"/>
      <c r="I570" s="19"/>
      <c r="J570" s="19"/>
      <c r="K570" s="19"/>
      <c r="L570" s="19"/>
      <c r="M570" s="19"/>
      <c r="N570" s="19"/>
      <c r="O570" s="19"/>
    </row>
    <row r="571" spans="3:15">
      <c r="C571" s="19"/>
      <c r="D571" s="19"/>
      <c r="E571" s="19"/>
      <c r="F571" s="19"/>
      <c r="G571" s="19"/>
      <c r="H571" s="19"/>
      <c r="I571" s="19"/>
      <c r="J571" s="19"/>
      <c r="K571" s="19"/>
      <c r="L571" s="19"/>
      <c r="M571" s="19"/>
      <c r="N571" s="19"/>
      <c r="O571" s="19"/>
    </row>
    <row r="572" spans="3:15">
      <c r="C572" s="19"/>
      <c r="D572" s="19"/>
      <c r="E572" s="19"/>
      <c r="F572" s="19"/>
      <c r="G572" s="19"/>
      <c r="H572" s="19"/>
      <c r="I572" s="19"/>
      <c r="J572" s="19"/>
      <c r="K572" s="19"/>
      <c r="L572" s="19"/>
      <c r="M572" s="19"/>
      <c r="N572" s="19"/>
      <c r="O572" s="19"/>
    </row>
    <row r="573" spans="3:15">
      <c r="C573" s="19"/>
      <c r="D573" s="19"/>
      <c r="E573" s="19"/>
      <c r="F573" s="19"/>
      <c r="G573" s="19"/>
      <c r="H573" s="19"/>
      <c r="I573" s="19"/>
      <c r="J573" s="19"/>
      <c r="K573" s="19"/>
      <c r="L573" s="19"/>
      <c r="M573" s="19"/>
      <c r="N573" s="19"/>
      <c r="O573" s="19"/>
    </row>
    <row r="574" spans="3:15">
      <c r="C574" s="19"/>
      <c r="D574" s="19"/>
      <c r="E574" s="19"/>
      <c r="F574" s="19"/>
      <c r="G574" s="19"/>
      <c r="H574" s="19"/>
      <c r="I574" s="19"/>
      <c r="J574" s="19"/>
      <c r="K574" s="19"/>
      <c r="L574" s="19"/>
      <c r="M574" s="19"/>
      <c r="N574" s="19"/>
      <c r="O574" s="19"/>
    </row>
    <row r="575" spans="3:15">
      <c r="C575" s="19"/>
      <c r="D575" s="19"/>
      <c r="E575" s="19"/>
      <c r="F575" s="19"/>
      <c r="G575" s="19"/>
      <c r="H575" s="19"/>
      <c r="I575" s="19"/>
      <c r="J575" s="19"/>
      <c r="K575" s="19"/>
      <c r="L575" s="19"/>
      <c r="M575" s="19"/>
      <c r="N575" s="19"/>
      <c r="O575" s="19"/>
    </row>
    <row r="576" spans="3:15">
      <c r="C576" s="19"/>
      <c r="D576" s="19"/>
      <c r="E576" s="19"/>
      <c r="F576" s="19"/>
      <c r="G576" s="19"/>
      <c r="H576" s="19"/>
      <c r="I576" s="19"/>
      <c r="J576" s="19"/>
      <c r="K576" s="19"/>
      <c r="L576" s="19"/>
      <c r="M576" s="19"/>
      <c r="N576" s="19"/>
      <c r="O576" s="19"/>
    </row>
    <row r="577" spans="3:15">
      <c r="C577" s="19"/>
      <c r="D577" s="19"/>
      <c r="E577" s="19"/>
      <c r="F577" s="19"/>
      <c r="G577" s="19"/>
      <c r="H577" s="19"/>
      <c r="I577" s="19"/>
      <c r="J577" s="19"/>
      <c r="K577" s="19"/>
      <c r="L577" s="19"/>
      <c r="M577" s="19"/>
      <c r="N577" s="19"/>
      <c r="O577" s="19"/>
    </row>
    <row r="578" spans="3:15">
      <c r="C578" s="19"/>
      <c r="D578" s="19"/>
      <c r="E578" s="19"/>
      <c r="F578" s="19"/>
      <c r="G578" s="19"/>
      <c r="H578" s="19"/>
      <c r="I578" s="19"/>
      <c r="J578" s="19"/>
      <c r="K578" s="19"/>
      <c r="L578" s="19"/>
      <c r="M578" s="19"/>
      <c r="N578" s="19"/>
      <c r="O578" s="19"/>
    </row>
    <row r="579" spans="3:15">
      <c r="C579" s="19"/>
      <c r="D579" s="19"/>
      <c r="E579" s="19"/>
      <c r="F579" s="19"/>
      <c r="G579" s="19"/>
      <c r="H579" s="19"/>
      <c r="I579" s="19"/>
      <c r="J579" s="19"/>
      <c r="K579" s="19"/>
      <c r="L579" s="19"/>
      <c r="M579" s="19"/>
      <c r="N579" s="19"/>
      <c r="O579" s="19"/>
    </row>
    <row r="580" spans="3:15">
      <c r="C580" s="19"/>
      <c r="D580" s="19"/>
      <c r="E580" s="19"/>
      <c r="F580" s="19"/>
      <c r="G580" s="19"/>
      <c r="H580" s="19"/>
      <c r="I580" s="19"/>
      <c r="J580" s="19"/>
      <c r="K580" s="19"/>
      <c r="L580" s="19"/>
      <c r="M580" s="19"/>
      <c r="N580" s="19"/>
      <c r="O580" s="19"/>
    </row>
    <row r="581" spans="3:15">
      <c r="C581" s="19"/>
      <c r="D581" s="19"/>
      <c r="E581" s="19"/>
      <c r="F581" s="19"/>
      <c r="G581" s="19"/>
      <c r="H581" s="19"/>
      <c r="I581" s="19"/>
      <c r="J581" s="19"/>
      <c r="K581" s="19"/>
      <c r="L581" s="19"/>
      <c r="M581" s="19"/>
      <c r="N581" s="19"/>
      <c r="O581" s="19"/>
    </row>
    <row r="582" spans="3:15">
      <c r="C582" s="19"/>
      <c r="D582" s="19"/>
      <c r="E582" s="19"/>
      <c r="F582" s="19"/>
      <c r="G582" s="19"/>
      <c r="H582" s="19"/>
      <c r="I582" s="19"/>
      <c r="J582" s="19"/>
      <c r="K582" s="19"/>
      <c r="L582" s="19"/>
      <c r="M582" s="19"/>
      <c r="N582" s="19"/>
      <c r="O582" s="19"/>
    </row>
    <row r="583" spans="3:15">
      <c r="C583" s="19"/>
      <c r="D583" s="19"/>
      <c r="E583" s="19"/>
      <c r="F583" s="19"/>
      <c r="G583" s="19"/>
      <c r="H583" s="19"/>
      <c r="I583" s="19"/>
      <c r="J583" s="19"/>
      <c r="K583" s="19"/>
      <c r="L583" s="19"/>
      <c r="M583" s="19"/>
      <c r="N583" s="19"/>
      <c r="O583" s="19"/>
    </row>
    <row r="584" spans="3:15">
      <c r="C584" s="19"/>
      <c r="D584" s="19"/>
      <c r="E584" s="19"/>
      <c r="F584" s="19"/>
      <c r="G584" s="19"/>
      <c r="H584" s="19"/>
      <c r="I584" s="19"/>
      <c r="J584" s="19"/>
      <c r="K584" s="19"/>
      <c r="L584" s="19"/>
      <c r="M584" s="19"/>
      <c r="N584" s="19"/>
      <c r="O584" s="19"/>
    </row>
    <row r="585" spans="3:15">
      <c r="C585" s="19"/>
      <c r="D585" s="19"/>
      <c r="E585" s="19"/>
      <c r="F585" s="19"/>
      <c r="G585" s="19"/>
      <c r="H585" s="19"/>
      <c r="I585" s="19"/>
      <c r="J585" s="19"/>
      <c r="K585" s="19"/>
      <c r="L585" s="19"/>
      <c r="M585" s="19"/>
      <c r="N585" s="19"/>
      <c r="O585" s="19"/>
    </row>
    <row r="586" spans="3:15">
      <c r="C586" s="19"/>
      <c r="D586" s="19"/>
      <c r="E586" s="19"/>
      <c r="F586" s="19"/>
      <c r="G586" s="19"/>
      <c r="H586" s="19"/>
      <c r="I586" s="19"/>
      <c r="J586" s="19"/>
      <c r="K586" s="19"/>
      <c r="L586" s="19"/>
      <c r="M586" s="19"/>
      <c r="N586" s="19"/>
      <c r="O586" s="19"/>
    </row>
    <row r="587" spans="3:15">
      <c r="C587" s="19"/>
      <c r="D587" s="19"/>
      <c r="E587" s="19"/>
      <c r="F587" s="19"/>
      <c r="G587" s="19"/>
      <c r="H587" s="19"/>
      <c r="I587" s="19"/>
      <c r="J587" s="19"/>
      <c r="K587" s="19"/>
      <c r="L587" s="19"/>
      <c r="M587" s="19"/>
      <c r="N587" s="19"/>
      <c r="O587" s="19"/>
    </row>
    <row r="588" spans="3:15">
      <c r="C588" s="19"/>
      <c r="D588" s="19"/>
      <c r="E588" s="19"/>
      <c r="F588" s="19"/>
      <c r="G588" s="19"/>
      <c r="H588" s="19"/>
      <c r="I588" s="19"/>
      <c r="J588" s="19"/>
      <c r="K588" s="19"/>
      <c r="L588" s="19"/>
      <c r="M588" s="19"/>
      <c r="N588" s="19"/>
      <c r="O588" s="19"/>
    </row>
    <row r="589" spans="3:15">
      <c r="C589" s="19"/>
      <c r="D589" s="19"/>
      <c r="E589" s="19"/>
      <c r="F589" s="19"/>
      <c r="G589" s="19"/>
      <c r="H589" s="19"/>
      <c r="I589" s="19"/>
      <c r="J589" s="19"/>
      <c r="K589" s="19"/>
      <c r="L589" s="19"/>
      <c r="M589" s="19"/>
      <c r="N589" s="19"/>
      <c r="O589" s="19"/>
    </row>
    <row r="590" spans="3:15">
      <c r="C590" s="19"/>
      <c r="D590" s="19"/>
      <c r="E590" s="19"/>
      <c r="F590" s="19"/>
      <c r="G590" s="19"/>
      <c r="H590" s="19"/>
      <c r="I590" s="19"/>
      <c r="J590" s="19"/>
      <c r="K590" s="19"/>
      <c r="L590" s="19"/>
      <c r="M590" s="19"/>
      <c r="N590" s="19"/>
      <c r="O590" s="19"/>
    </row>
    <row r="591" spans="3:15">
      <c r="C591" s="19"/>
      <c r="D591" s="19"/>
      <c r="E591" s="19"/>
      <c r="F591" s="19"/>
      <c r="G591" s="19"/>
      <c r="H591" s="19"/>
      <c r="I591" s="19"/>
      <c r="J591" s="19"/>
      <c r="K591" s="19"/>
      <c r="L591" s="19"/>
      <c r="M591" s="19"/>
      <c r="N591" s="19"/>
      <c r="O591" s="19"/>
    </row>
    <row r="592" spans="3:15">
      <c r="C592" s="19"/>
      <c r="D592" s="19"/>
      <c r="E592" s="19"/>
      <c r="F592" s="19"/>
      <c r="G592" s="19"/>
      <c r="H592" s="19"/>
      <c r="I592" s="19"/>
      <c r="J592" s="19"/>
      <c r="K592" s="19"/>
      <c r="L592" s="19"/>
      <c r="M592" s="19"/>
      <c r="N592" s="19"/>
      <c r="O592" s="19"/>
    </row>
    <row r="593" spans="3:15">
      <c r="C593" s="19"/>
      <c r="D593" s="19"/>
      <c r="E593" s="19"/>
      <c r="F593" s="19"/>
      <c r="G593" s="19"/>
      <c r="H593" s="19"/>
      <c r="I593" s="19"/>
      <c r="J593" s="19"/>
      <c r="K593" s="19"/>
      <c r="L593" s="19"/>
      <c r="M593" s="19"/>
      <c r="N593" s="19"/>
      <c r="O593" s="19"/>
    </row>
    <row r="594" spans="3:15">
      <c r="C594" s="19"/>
      <c r="D594" s="19"/>
      <c r="E594" s="19"/>
      <c r="F594" s="19"/>
      <c r="G594" s="19"/>
      <c r="H594" s="19"/>
      <c r="I594" s="19"/>
      <c r="J594" s="19"/>
      <c r="K594" s="19"/>
      <c r="L594" s="19"/>
      <c r="M594" s="19"/>
      <c r="N594" s="19"/>
      <c r="O594" s="19"/>
    </row>
    <row r="595" spans="3:15">
      <c r="C595" s="19"/>
      <c r="D595" s="19"/>
      <c r="E595" s="19"/>
      <c r="F595" s="19"/>
      <c r="G595" s="19"/>
      <c r="H595" s="19"/>
      <c r="I595" s="19"/>
      <c r="J595" s="19"/>
      <c r="K595" s="19"/>
      <c r="L595" s="19"/>
      <c r="M595" s="19"/>
      <c r="N595" s="19"/>
      <c r="O595" s="19"/>
    </row>
    <row r="596" spans="3:15">
      <c r="C596" s="19"/>
      <c r="D596" s="19"/>
      <c r="E596" s="19"/>
      <c r="F596" s="19"/>
      <c r="G596" s="19"/>
      <c r="H596" s="19"/>
      <c r="I596" s="19"/>
      <c r="J596" s="19"/>
      <c r="K596" s="19"/>
      <c r="L596" s="19"/>
      <c r="M596" s="19"/>
      <c r="N596" s="19"/>
      <c r="O596" s="19"/>
    </row>
    <row r="597" spans="3:15">
      <c r="C597" s="19"/>
      <c r="D597" s="19"/>
      <c r="E597" s="19"/>
      <c r="F597" s="19"/>
      <c r="G597" s="19"/>
      <c r="H597" s="19"/>
      <c r="I597" s="19"/>
      <c r="J597" s="19"/>
      <c r="K597" s="19"/>
      <c r="L597" s="19"/>
      <c r="M597" s="19"/>
      <c r="N597" s="19"/>
      <c r="O597" s="19"/>
    </row>
    <row r="598" spans="3:15">
      <c r="C598" s="19"/>
      <c r="D598" s="19"/>
      <c r="E598" s="19"/>
      <c r="F598" s="19"/>
      <c r="G598" s="19"/>
      <c r="H598" s="19"/>
      <c r="I598" s="19"/>
      <c r="J598" s="19"/>
      <c r="K598" s="19"/>
      <c r="L598" s="19"/>
      <c r="M598" s="19"/>
      <c r="N598" s="19"/>
      <c r="O598" s="19"/>
    </row>
    <row r="599" spans="3:15">
      <c r="C599" s="19"/>
      <c r="D599" s="19"/>
      <c r="E599" s="19"/>
      <c r="F599" s="19"/>
      <c r="G599" s="19"/>
      <c r="H599" s="19"/>
      <c r="I599" s="19"/>
      <c r="J599" s="19"/>
      <c r="K599" s="19"/>
      <c r="L599" s="19"/>
      <c r="M599" s="19"/>
      <c r="N599" s="19"/>
      <c r="O599" s="19"/>
    </row>
    <row r="600" spans="3:15">
      <c r="C600" s="19"/>
      <c r="D600" s="19"/>
      <c r="E600" s="19"/>
      <c r="F600" s="19"/>
      <c r="G600" s="19"/>
      <c r="H600" s="19"/>
      <c r="I600" s="19"/>
      <c r="J600" s="19"/>
      <c r="K600" s="19"/>
      <c r="L600" s="19"/>
      <c r="M600" s="19"/>
      <c r="N600" s="19"/>
      <c r="O600" s="19"/>
    </row>
    <row r="601" spans="3:15">
      <c r="C601" s="19"/>
      <c r="D601" s="19"/>
      <c r="E601" s="19"/>
      <c r="F601" s="19"/>
      <c r="G601" s="19"/>
      <c r="H601" s="19"/>
      <c r="I601" s="19"/>
      <c r="J601" s="19"/>
      <c r="K601" s="19"/>
      <c r="L601" s="19"/>
      <c r="M601" s="19"/>
      <c r="N601" s="19"/>
      <c r="O601" s="19"/>
    </row>
    <row r="602" spans="3:15">
      <c r="C602" s="19"/>
      <c r="D602" s="19"/>
      <c r="E602" s="19"/>
      <c r="F602" s="19"/>
      <c r="G602" s="19"/>
      <c r="H602" s="19"/>
      <c r="I602" s="19"/>
      <c r="J602" s="19"/>
      <c r="K602" s="19"/>
      <c r="L602" s="19"/>
      <c r="M602" s="19"/>
      <c r="N602" s="19"/>
      <c r="O602" s="19"/>
    </row>
    <row r="603" spans="3:15">
      <c r="C603" s="19"/>
      <c r="D603" s="19"/>
      <c r="E603" s="19"/>
      <c r="F603" s="19"/>
      <c r="G603" s="19"/>
      <c r="H603" s="19"/>
      <c r="I603" s="19"/>
      <c r="J603" s="19"/>
      <c r="K603" s="19"/>
      <c r="L603" s="19"/>
      <c r="M603" s="19"/>
      <c r="N603" s="19"/>
      <c r="O603" s="19"/>
    </row>
    <row r="604" spans="3:15">
      <c r="C604" s="19"/>
      <c r="D604" s="19"/>
      <c r="E604" s="19"/>
      <c r="F604" s="19"/>
      <c r="G604" s="19"/>
      <c r="H604" s="19"/>
      <c r="I604" s="19"/>
      <c r="J604" s="19"/>
      <c r="K604" s="19"/>
      <c r="L604" s="19"/>
      <c r="M604" s="19"/>
      <c r="N604" s="19"/>
      <c r="O604" s="19"/>
    </row>
    <row r="605" spans="3:15">
      <c r="C605" s="19"/>
      <c r="D605" s="19"/>
      <c r="E605" s="19"/>
      <c r="F605" s="19"/>
      <c r="G605" s="19"/>
      <c r="H605" s="19"/>
      <c r="I605" s="19"/>
      <c r="J605" s="19"/>
      <c r="K605" s="19"/>
      <c r="L605" s="19"/>
      <c r="M605" s="19"/>
      <c r="N605" s="19"/>
      <c r="O605" s="19"/>
    </row>
    <row r="606" spans="3:15">
      <c r="C606" s="19"/>
      <c r="D606" s="19"/>
      <c r="E606" s="19"/>
      <c r="F606" s="19"/>
      <c r="G606" s="19"/>
      <c r="H606" s="19"/>
      <c r="I606" s="19"/>
      <c r="J606" s="19"/>
      <c r="K606" s="19"/>
      <c r="L606" s="19"/>
      <c r="M606" s="19"/>
      <c r="N606" s="19"/>
      <c r="O606" s="19"/>
    </row>
    <row r="607" spans="3:15">
      <c r="C607" s="19"/>
      <c r="D607" s="19"/>
      <c r="E607" s="19"/>
      <c r="F607" s="19"/>
      <c r="G607" s="19"/>
      <c r="H607" s="19"/>
      <c r="I607" s="19"/>
      <c r="J607" s="19"/>
      <c r="K607" s="19"/>
      <c r="L607" s="19"/>
      <c r="M607" s="19"/>
      <c r="N607" s="19"/>
      <c r="O607" s="19"/>
    </row>
    <row r="608" spans="3:15">
      <c r="C608" s="19"/>
      <c r="D608" s="19"/>
      <c r="E608" s="19"/>
      <c r="F608" s="19"/>
      <c r="G608" s="19"/>
      <c r="H608" s="19"/>
      <c r="I608" s="19"/>
      <c r="J608" s="19"/>
      <c r="K608" s="19"/>
      <c r="L608" s="19"/>
      <c r="M608" s="19"/>
      <c r="N608" s="19"/>
      <c r="O608" s="19"/>
    </row>
    <row r="609" spans="3:15">
      <c r="C609" s="19"/>
      <c r="D609" s="19"/>
      <c r="E609" s="19"/>
      <c r="F609" s="19"/>
      <c r="G609" s="19"/>
      <c r="H609" s="19"/>
      <c r="I609" s="19"/>
      <c r="J609" s="19"/>
      <c r="K609" s="19"/>
      <c r="L609" s="19"/>
      <c r="M609" s="19"/>
      <c r="N609" s="19"/>
      <c r="O609" s="19"/>
    </row>
    <row r="610" spans="3:15">
      <c r="C610" s="19"/>
      <c r="D610" s="19"/>
      <c r="E610" s="19"/>
      <c r="F610" s="19"/>
      <c r="G610" s="19"/>
      <c r="H610" s="19"/>
      <c r="I610" s="19"/>
      <c r="J610" s="19"/>
      <c r="K610" s="19"/>
      <c r="L610" s="19"/>
      <c r="M610" s="19"/>
      <c r="N610" s="19"/>
      <c r="O610" s="19"/>
    </row>
    <row r="611" spans="3:15">
      <c r="C611" s="19"/>
      <c r="D611" s="19"/>
      <c r="E611" s="19"/>
      <c r="F611" s="19"/>
      <c r="G611" s="19"/>
      <c r="H611" s="19"/>
      <c r="I611" s="19"/>
      <c r="J611" s="19"/>
      <c r="K611" s="19"/>
      <c r="L611" s="19"/>
      <c r="M611" s="19"/>
      <c r="N611" s="19"/>
      <c r="O611" s="19"/>
    </row>
    <row r="612" spans="3:15">
      <c r="C612" s="19"/>
      <c r="D612" s="19"/>
      <c r="E612" s="19"/>
      <c r="F612" s="19"/>
      <c r="G612" s="19"/>
      <c r="H612" s="19"/>
      <c r="I612" s="19"/>
      <c r="J612" s="19"/>
      <c r="K612" s="19"/>
      <c r="L612" s="19"/>
      <c r="M612" s="19"/>
      <c r="N612" s="19"/>
      <c r="O612" s="19"/>
    </row>
    <row r="613" spans="3:15">
      <c r="C613" s="19"/>
      <c r="D613" s="19"/>
      <c r="E613" s="19"/>
      <c r="F613" s="19"/>
      <c r="G613" s="19"/>
      <c r="H613" s="19"/>
      <c r="I613" s="19"/>
      <c r="J613" s="19"/>
      <c r="K613" s="19"/>
      <c r="L613" s="19"/>
      <c r="M613" s="19"/>
      <c r="N613" s="19"/>
      <c r="O613" s="19"/>
    </row>
    <row r="614" spans="3:15">
      <c r="C614" s="19"/>
      <c r="D614" s="19"/>
      <c r="E614" s="19"/>
      <c r="F614" s="19"/>
      <c r="G614" s="19"/>
      <c r="H614" s="19"/>
      <c r="I614" s="19"/>
      <c r="J614" s="19"/>
      <c r="K614" s="19"/>
      <c r="L614" s="19"/>
      <c r="M614" s="19"/>
      <c r="N614" s="19"/>
      <c r="O614" s="19"/>
    </row>
    <row r="615" spans="3:15">
      <c r="C615" s="19"/>
      <c r="D615" s="19"/>
      <c r="E615" s="19"/>
      <c r="F615" s="19"/>
      <c r="G615" s="19"/>
      <c r="H615" s="19"/>
      <c r="I615" s="19"/>
      <c r="J615" s="19"/>
      <c r="K615" s="19"/>
      <c r="L615" s="19"/>
      <c r="M615" s="19"/>
      <c r="N615" s="19"/>
      <c r="O615" s="19"/>
    </row>
    <row r="616" spans="3:15">
      <c r="C616" s="19"/>
      <c r="D616" s="19"/>
      <c r="E616" s="19"/>
      <c r="F616" s="19"/>
      <c r="G616" s="19"/>
      <c r="H616" s="19"/>
      <c r="I616" s="19"/>
      <c r="J616" s="19"/>
      <c r="K616" s="19"/>
      <c r="L616" s="19"/>
      <c r="M616" s="19"/>
      <c r="N616" s="19"/>
      <c r="O616" s="19"/>
    </row>
    <row r="617" spans="3:15">
      <c r="C617" s="19"/>
      <c r="D617" s="19"/>
      <c r="E617" s="19"/>
      <c r="F617" s="19"/>
      <c r="G617" s="19"/>
      <c r="H617" s="19"/>
      <c r="I617" s="19"/>
      <c r="J617" s="19"/>
      <c r="K617" s="19"/>
      <c r="L617" s="19"/>
      <c r="M617" s="19"/>
      <c r="N617" s="19"/>
      <c r="O617" s="19"/>
    </row>
    <row r="618" spans="3:15">
      <c r="C618" s="19"/>
      <c r="D618" s="19"/>
      <c r="E618" s="19"/>
      <c r="F618" s="19"/>
      <c r="G618" s="19"/>
      <c r="H618" s="19"/>
      <c r="I618" s="19"/>
      <c r="J618" s="19"/>
      <c r="K618" s="19"/>
      <c r="L618" s="19"/>
      <c r="M618" s="19"/>
      <c r="N618" s="19"/>
      <c r="O618" s="19"/>
    </row>
    <row r="619" spans="3:15">
      <c r="C619" s="19"/>
      <c r="D619" s="19"/>
      <c r="E619" s="19"/>
      <c r="F619" s="19"/>
      <c r="G619" s="19"/>
      <c r="H619" s="19"/>
      <c r="I619" s="19"/>
      <c r="J619" s="19"/>
      <c r="K619" s="19"/>
      <c r="L619" s="19"/>
      <c r="M619" s="19"/>
      <c r="N619" s="19"/>
      <c r="O619" s="19"/>
    </row>
    <row r="620" spans="3:15">
      <c r="C620" s="19"/>
      <c r="D620" s="19"/>
      <c r="E620" s="19"/>
      <c r="F620" s="19"/>
      <c r="G620" s="19"/>
      <c r="H620" s="19"/>
      <c r="I620" s="19"/>
      <c r="J620" s="19"/>
      <c r="K620" s="19"/>
      <c r="L620" s="19"/>
      <c r="M620" s="19"/>
      <c r="N620" s="19"/>
      <c r="O620" s="19"/>
    </row>
    <row r="621" spans="3:15">
      <c r="C621" s="19"/>
      <c r="D621" s="19"/>
      <c r="E621" s="19"/>
      <c r="F621" s="19"/>
      <c r="G621" s="19"/>
      <c r="H621" s="19"/>
      <c r="I621" s="19"/>
      <c r="J621" s="19"/>
      <c r="K621" s="19"/>
      <c r="L621" s="19"/>
      <c r="M621" s="19"/>
      <c r="N621" s="19"/>
      <c r="O621" s="19"/>
    </row>
  </sheetData>
  <printOptions gridLines="1">
    <extLst>
      <ext uri="smNativeData">
        <pm:pageFlags xmlns:pm="smNativeData" id="1669386967" printRowHead="0" printColHead="0" printHeadLine="0" printFootLine="0" autoHeightHeader="0" autoHeightFooter="0" fitToPageBoth="0"/>
      </ext>
    </extLst>
  </printOptions>
  <pageMargins left="0.708333" right="0.342361" top="0.472222" bottom="0.472222" header="0.000000" footer="0.000000"/>
  <pageSetup paperSize="9" fitToWidth="0" fitToHeight="1"/>
  <headerFooter>
    <extLst>
      <ext uri="smNativeData">
        <pm:header xmlns:pm="smNativeData" id="1669386967" l="56" r="56" t="56" b="56" borderId="0" fillId="0" vertical="0"/>
        <pm:footer xmlns:pm="smNativeData" id="1669386967" l="56" r="56" t="56" b="56" borderId="0" fillId="0" vertical="2"/>
        <pm:paperBin xmlns:pm="smNativeData" id="1669386967" Id="0" type="0" value="0"/>
        <pm:paperBin xmlns:pm="smNativeData" id="1669386967" Id="1" type="0" value="0"/>
      </ext>
    </extLst>
  </headerFooter>
  <drawing r:id="rId1"/>
  <extLst>
    <ext uri="smNativeData">
      <pm:sheetPrefs xmlns:pm="smNativeData" day="1669386967" outlineProtect="1" showHorizontalRuler="1" showVerticalRuler="1" showAltShade="0" noPrint="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AT402"/>
  <sheetViews>
    <sheetView view="normal" workbookViewId="0">
      <pane xSplit="2" ySplit="3" topLeftCell="C4" activePane="bottomRight" state="frozen"/>
      <selection pane="bottomRight" activeCell="C263" sqref="C263"/>
    </sheetView>
  </sheetViews>
  <sheetFormatPr baseColWidth="9" defaultColWidth="10.000000" defaultRowHeight="15.80"/>
  <cols>
    <col min="1" max="1" width="10.000000" style="1"/>
    <col min="2" max="2" width="11.081081" customWidth="1" style="1"/>
    <col min="3" max="14" width="10.000000" style="1"/>
    <col min="15" max="15" width="10.756757" customWidth="1" style="1"/>
    <col min="16" max="16" width="6.648649" customWidth="1" style="1"/>
    <col min="17" max="17" width="9.783784" customWidth="1" style="14"/>
    <col min="18" max="29" width="7.513514" customWidth="1" style="1"/>
    <col min="30" max="30" width="8.702703" customWidth="1" style="1"/>
    <col min="31" max="31" width="2.432432" customWidth="1" style="1"/>
    <col min="32" max="32" width="10.000000" style="1"/>
    <col min="33" max="46" width="7.189189" customWidth="1" style="1"/>
    <col min="47" max="16384" width="10.000000" style="1"/>
  </cols>
  <sheetData>
    <row r="1" spans="1:29">
      <c r="A1" s="2" t="s">
        <v>80</v>
      </c>
      <c r="B1" s="3"/>
      <c r="C1" s="77" t="s">
        <v>81</v>
      </c>
      <c r="D1" s="13"/>
      <c r="E1" s="13"/>
      <c r="F1" s="13" t="s">
        <v>82</v>
      </c>
      <c r="G1" s="12"/>
      <c r="H1" s="12"/>
      <c r="I1" s="12"/>
      <c r="J1" s="12"/>
      <c r="K1" s="12"/>
      <c r="L1" s="12"/>
      <c r="M1" s="12"/>
      <c r="N1" s="12"/>
      <c r="O1" s="13"/>
      <c r="P1" s="14"/>
      <c r="R1" s="14"/>
      <c r="S1" s="14"/>
      <c r="T1" s="14"/>
      <c r="U1" s="14"/>
      <c r="V1" s="75" t="s">
        <v>83</v>
      </c>
      <c r="W1" s="14"/>
      <c r="X1" s="14" t="s">
        <v>84</v>
      </c>
      <c r="Y1" s="14"/>
      <c r="Z1" s="14"/>
      <c r="AA1" s="14"/>
      <c r="AB1" s="14"/>
      <c r="AC1" s="14"/>
    </row>
    <row r="2" spans="1:29">
      <c r="A2" s="4" t="s">
        <v>58</v>
      </c>
      <c r="B2" s="4" t="s">
        <v>85</v>
      </c>
      <c r="C2" s="15" t="s">
        <v>86</v>
      </c>
      <c r="D2" s="16" t="s">
        <v>87</v>
      </c>
      <c r="E2" s="16"/>
      <c r="F2" s="16"/>
      <c r="G2" s="16"/>
      <c r="H2" s="16" t="s">
        <v>88</v>
      </c>
      <c r="I2" s="16"/>
      <c r="J2" s="16"/>
      <c r="K2" s="16"/>
      <c r="L2" s="16"/>
      <c r="M2" s="16"/>
      <c r="N2" s="16"/>
      <c r="O2" s="17" t="s">
        <v>7</v>
      </c>
      <c r="P2" s="14"/>
      <c r="Q2" s="75"/>
      <c r="R2" s="14"/>
      <c r="S2" s="14"/>
      <c r="T2" s="14"/>
      <c r="U2" s="14"/>
      <c r="V2" s="14"/>
      <c r="W2" s="14"/>
      <c r="X2" s="14"/>
      <c r="Y2" s="14"/>
      <c r="Z2" s="14"/>
      <c r="AA2" s="14"/>
      <c r="AB2" s="14"/>
      <c r="AC2" s="14"/>
    </row>
    <row r="3" spans="1:46">
      <c r="A3" s="5"/>
      <c r="B3" s="6" t="s">
        <v>2</v>
      </c>
      <c r="C3" s="40" t="s">
        <v>3</v>
      </c>
      <c r="D3" s="40" t="s">
        <v>4</v>
      </c>
      <c r="E3" s="40" t="s">
        <v>5</v>
      </c>
      <c r="F3" s="40" t="s">
        <v>6</v>
      </c>
      <c r="G3" s="40" t="s">
        <v>8</v>
      </c>
      <c r="H3" s="40" t="s">
        <v>9</v>
      </c>
      <c r="I3" s="40" t="s">
        <v>10</v>
      </c>
      <c r="J3" s="40" t="s">
        <v>11</v>
      </c>
      <c r="K3" s="40" t="s">
        <v>12</v>
      </c>
      <c r="L3" s="40" t="s">
        <v>13</v>
      </c>
      <c r="M3" s="40" t="s">
        <v>14</v>
      </c>
      <c r="N3" s="40" t="s">
        <v>15</v>
      </c>
      <c r="O3" s="18" t="s">
        <v>16</v>
      </c>
      <c r="P3" s="14"/>
      <c r="R3" s="40" t="s">
        <v>3</v>
      </c>
      <c r="S3" s="40" t="s">
        <v>4</v>
      </c>
      <c r="T3" s="40" t="s">
        <v>5</v>
      </c>
      <c r="U3" s="40" t="s">
        <v>6</v>
      </c>
      <c r="V3" s="40" t="s">
        <v>8</v>
      </c>
      <c r="W3" s="40" t="s">
        <v>9</v>
      </c>
      <c r="X3" s="40" t="s">
        <v>10</v>
      </c>
      <c r="Y3" s="40" t="s">
        <v>11</v>
      </c>
      <c r="Z3" s="40" t="s">
        <v>12</v>
      </c>
      <c r="AA3" s="40" t="s">
        <v>13</v>
      </c>
      <c r="AB3" s="40" t="s">
        <v>14</v>
      </c>
      <c r="AC3" s="40" t="s">
        <v>15</v>
      </c>
      <c r="AD3" s="14" t="s">
        <v>59</v>
      </c>
      <c r="AF3" s="14"/>
      <c r="AG3" s="14"/>
      <c r="AH3" s="40" t="s">
        <v>3</v>
      </c>
      <c r="AI3" s="40" t="s">
        <v>4</v>
      </c>
      <c r="AJ3" s="40" t="s">
        <v>5</v>
      </c>
      <c r="AK3" s="40" t="s">
        <v>6</v>
      </c>
      <c r="AL3" s="40" t="s">
        <v>8</v>
      </c>
      <c r="AM3" s="40" t="s">
        <v>9</v>
      </c>
      <c r="AN3" s="40" t="s">
        <v>10</v>
      </c>
      <c r="AO3" s="40" t="s">
        <v>11</v>
      </c>
      <c r="AP3" s="40" t="s">
        <v>12</v>
      </c>
      <c r="AQ3" s="40" t="s">
        <v>13</v>
      </c>
      <c r="AR3" s="40" t="s">
        <v>14</v>
      </c>
      <c r="AS3" s="40" t="s">
        <v>15</v>
      </c>
      <c r="AT3" s="14" t="s">
        <v>59</v>
      </c>
    </row>
    <row r="4" spans="1:46">
      <c r="A4" s="20" t="n">
        <v>2021</v>
      </c>
      <c r="B4" s="7" t="s">
        <v>7</v>
      </c>
      <c r="C4" s="46" t="n">
        <v>106572</v>
      </c>
      <c r="D4" s="46" t="n">
        <v>82087</v>
      </c>
      <c r="E4" s="46" t="n">
        <v>81785</v>
      </c>
      <c r="F4" s="46" t="n">
        <v>81688</v>
      </c>
      <c r="G4" s="46" t="n">
        <v>80799</v>
      </c>
      <c r="H4" s="46" t="n">
        <v>76705</v>
      </c>
      <c r="I4" s="46" t="n">
        <v>76559</v>
      </c>
      <c r="J4" s="46" t="n">
        <v>76278</v>
      </c>
      <c r="K4" s="46" t="n">
        <v>77675</v>
      </c>
      <c r="L4" s="46" t="n">
        <v>84621</v>
      </c>
      <c r="M4" s="46" t="n">
        <v>93094</v>
      </c>
      <c r="N4" s="46" t="n">
        <v>101946</v>
      </c>
      <c r="O4" s="46" t="n">
        <v>1019809</v>
      </c>
      <c r="P4" s="14"/>
      <c r="Q4" s="75"/>
      <c r="R4" s="19"/>
      <c r="S4" s="19"/>
      <c r="T4" s="19"/>
      <c r="U4" s="19"/>
      <c r="V4" s="19"/>
      <c r="W4" s="19"/>
      <c r="X4" s="19"/>
      <c r="Y4" s="19"/>
      <c r="Z4" s="19"/>
      <c r="AA4" s="19"/>
      <c r="AB4" s="19"/>
      <c r="AC4" s="19"/>
      <c r="AD4" s="19"/>
      <c r="AF4" s="14"/>
      <c r="AG4" s="75"/>
      <c r="AH4" s="19"/>
      <c r="AI4" s="19"/>
      <c r="AJ4" s="19"/>
      <c r="AK4" s="19"/>
      <c r="AL4" s="19"/>
      <c r="AM4" s="19"/>
      <c r="AN4" s="19"/>
      <c r="AO4" s="19"/>
      <c r="AP4" s="19"/>
      <c r="AQ4" s="19"/>
      <c r="AR4" s="19"/>
      <c r="AS4" s="19"/>
      <c r="AT4" s="19"/>
    </row>
    <row r="5" spans="1:46">
      <c r="A5" s="22" t="n">
        <v>2021</v>
      </c>
      <c r="B5" s="8" t="s">
        <v>89</v>
      </c>
      <c r="C5" s="47" t="n">
        <v>296</v>
      </c>
      <c r="D5" s="47" t="n">
        <v>222</v>
      </c>
      <c r="E5" s="47" t="n">
        <v>290</v>
      </c>
      <c r="F5" s="47" t="n">
        <v>259</v>
      </c>
      <c r="G5" s="47" t="n">
        <v>310</v>
      </c>
      <c r="H5" s="47" t="n">
        <v>303</v>
      </c>
      <c r="I5" s="47" t="n">
        <v>288</v>
      </c>
      <c r="J5" s="47" t="n">
        <v>306</v>
      </c>
      <c r="K5" s="47" t="n">
        <v>295</v>
      </c>
      <c r="L5" s="47" t="n">
        <v>314</v>
      </c>
      <c r="M5" s="47" t="n">
        <v>300</v>
      </c>
      <c r="N5" s="47" t="n">
        <v>271</v>
      </c>
      <c r="O5" s="46" t="n">
        <v>3454</v>
      </c>
      <c r="P5" s="14"/>
      <c r="R5" s="19"/>
      <c r="S5" s="19"/>
      <c r="T5" s="19"/>
      <c r="U5" s="19"/>
      <c r="V5" s="19"/>
      <c r="W5" s="19"/>
      <c r="X5" s="19"/>
      <c r="Y5" s="19"/>
      <c r="Z5" s="19"/>
      <c r="AA5" s="19"/>
      <c r="AB5" s="19"/>
      <c r="AC5" s="19"/>
      <c r="AD5" s="19"/>
      <c r="AF5" s="14"/>
      <c r="AG5" s="14"/>
      <c r="AH5" s="19"/>
      <c r="AI5" s="19"/>
      <c r="AJ5" s="19"/>
      <c r="AK5" s="19"/>
      <c r="AL5" s="19"/>
      <c r="AM5" s="19"/>
      <c r="AN5" s="19"/>
      <c r="AO5" s="19"/>
      <c r="AP5" s="19"/>
      <c r="AQ5" s="19"/>
      <c r="AR5" s="19"/>
      <c r="AS5" s="19"/>
      <c r="AT5" s="19"/>
    </row>
    <row r="6" spans="1:46">
      <c r="A6" s="22" t="n">
        <v>2021</v>
      </c>
      <c r="B6" s="8" t="s">
        <v>90</v>
      </c>
      <c r="C6" s="47" t="n">
        <v>291</v>
      </c>
      <c r="D6" s="47" t="n">
        <v>276</v>
      </c>
      <c r="E6" s="47" t="n">
        <v>295</v>
      </c>
      <c r="F6" s="47" t="n">
        <v>333</v>
      </c>
      <c r="G6" s="47" t="n">
        <v>328</v>
      </c>
      <c r="H6" s="47" t="n">
        <v>387</v>
      </c>
      <c r="I6" s="47" t="n">
        <v>362</v>
      </c>
      <c r="J6" s="47" t="n">
        <v>312</v>
      </c>
      <c r="K6" s="47" t="n">
        <v>341</v>
      </c>
      <c r="L6" s="47" t="n">
        <v>357</v>
      </c>
      <c r="M6" s="47" t="n">
        <v>316</v>
      </c>
      <c r="N6" s="47" t="n">
        <v>334</v>
      </c>
      <c r="O6" s="46" t="n">
        <v>3932</v>
      </c>
      <c r="P6" s="14"/>
      <c r="R6" s="19"/>
      <c r="S6" s="19"/>
      <c r="T6" s="19"/>
      <c r="U6" s="19"/>
      <c r="V6" s="19"/>
      <c r="W6" s="19"/>
      <c r="X6" s="19"/>
      <c r="Y6" s="19"/>
      <c r="Z6" s="19"/>
      <c r="AA6" s="19"/>
      <c r="AB6" s="19"/>
      <c r="AC6" s="19"/>
      <c r="AD6" s="19"/>
      <c r="AF6" s="14"/>
      <c r="AG6" s="14"/>
      <c r="AH6" s="19"/>
      <c r="AI6" s="19"/>
      <c r="AJ6" s="19"/>
      <c r="AK6" s="19"/>
      <c r="AL6" s="19"/>
      <c r="AM6" s="19"/>
      <c r="AN6" s="19"/>
      <c r="AO6" s="19"/>
      <c r="AP6" s="19"/>
      <c r="AQ6" s="19"/>
      <c r="AR6" s="19"/>
      <c r="AS6" s="19"/>
      <c r="AT6" s="19"/>
    </row>
    <row r="7" spans="1:46">
      <c r="A7" s="22" t="n">
        <v>2021</v>
      </c>
      <c r="B7" s="8" t="s">
        <v>91</v>
      </c>
      <c r="C7" s="47" t="n">
        <v>236</v>
      </c>
      <c r="D7" s="47" t="n">
        <v>184</v>
      </c>
      <c r="E7" s="47" t="n">
        <v>243</v>
      </c>
      <c r="F7" s="47" t="n">
        <v>229</v>
      </c>
      <c r="G7" s="47" t="n">
        <v>216</v>
      </c>
      <c r="H7" s="47" t="n">
        <v>205</v>
      </c>
      <c r="I7" s="47" t="n">
        <v>241</v>
      </c>
      <c r="J7" s="47" t="n">
        <v>228</v>
      </c>
      <c r="K7" s="47" t="n">
        <v>240</v>
      </c>
      <c r="L7" s="47" t="n">
        <v>237</v>
      </c>
      <c r="M7" s="47" t="n">
        <v>211</v>
      </c>
      <c r="N7" s="47" t="n">
        <v>233</v>
      </c>
      <c r="O7" s="46" t="n">
        <v>2703</v>
      </c>
      <c r="P7" s="14"/>
      <c r="R7" s="19"/>
      <c r="S7" s="19"/>
      <c r="T7" s="19"/>
      <c r="U7" s="19"/>
      <c r="V7" s="19"/>
      <c r="W7" s="19"/>
      <c r="X7" s="19"/>
      <c r="Y7" s="19"/>
      <c r="Z7" s="19"/>
      <c r="AA7" s="19"/>
      <c r="AB7" s="19"/>
      <c r="AC7" s="19"/>
      <c r="AD7" s="19"/>
      <c r="AF7" s="14"/>
      <c r="AG7" s="14"/>
      <c r="AH7" s="19"/>
      <c r="AI7" s="19"/>
      <c r="AJ7" s="19"/>
      <c r="AK7" s="19"/>
      <c r="AL7" s="19"/>
      <c r="AM7" s="19"/>
      <c r="AN7" s="19"/>
      <c r="AO7" s="19"/>
      <c r="AP7" s="19"/>
      <c r="AQ7" s="19"/>
      <c r="AR7" s="19"/>
      <c r="AS7" s="19"/>
      <c r="AT7" s="19"/>
    </row>
    <row r="8" spans="1:46">
      <c r="A8" s="22" t="n">
        <v>2021</v>
      </c>
      <c r="B8" s="8" t="s">
        <v>92</v>
      </c>
      <c r="C8" s="47" t="n">
        <v>328</v>
      </c>
      <c r="D8" s="47" t="n">
        <v>298</v>
      </c>
      <c r="E8" s="47" t="n">
        <v>365</v>
      </c>
      <c r="F8" s="47" t="n">
        <v>340</v>
      </c>
      <c r="G8" s="47" t="n">
        <v>392</v>
      </c>
      <c r="H8" s="47" t="n">
        <v>360</v>
      </c>
      <c r="I8" s="47" t="n">
        <v>304</v>
      </c>
      <c r="J8" s="47" t="n">
        <v>355</v>
      </c>
      <c r="K8" s="47" t="n">
        <v>385</v>
      </c>
      <c r="L8" s="47" t="n">
        <v>379</v>
      </c>
      <c r="M8" s="47" t="n">
        <v>312</v>
      </c>
      <c r="N8" s="47" t="n">
        <v>389</v>
      </c>
      <c r="O8" s="46" t="n">
        <v>4207</v>
      </c>
      <c r="P8" s="14"/>
      <c r="Q8" s="75"/>
      <c r="R8" s="19"/>
      <c r="S8" s="19"/>
      <c r="T8" s="19"/>
      <c r="U8" s="19"/>
      <c r="V8" s="19"/>
      <c r="W8" s="19"/>
      <c r="X8" s="19"/>
      <c r="Y8" s="19"/>
      <c r="Z8" s="19"/>
      <c r="AA8" s="19"/>
      <c r="AB8" s="19"/>
      <c r="AC8" s="19"/>
      <c r="AD8" s="19"/>
      <c r="AF8" s="14"/>
      <c r="AG8" s="75"/>
      <c r="AH8" s="19"/>
      <c r="AI8" s="19"/>
      <c r="AJ8" s="19"/>
      <c r="AK8" s="19"/>
      <c r="AL8" s="19"/>
      <c r="AM8" s="19"/>
      <c r="AN8" s="19"/>
      <c r="AO8" s="19"/>
      <c r="AP8" s="19"/>
      <c r="AQ8" s="19"/>
      <c r="AR8" s="19"/>
      <c r="AS8" s="19"/>
      <c r="AT8" s="19"/>
    </row>
    <row r="9" spans="1:46">
      <c r="A9" s="22" t="n">
        <v>2021</v>
      </c>
      <c r="B9" s="8" t="s">
        <v>93</v>
      </c>
      <c r="C9" s="47" t="n">
        <v>527</v>
      </c>
      <c r="D9" s="47" t="n">
        <v>474</v>
      </c>
      <c r="E9" s="47" t="n">
        <v>524</v>
      </c>
      <c r="F9" s="47" t="n">
        <v>524</v>
      </c>
      <c r="G9" s="47" t="n">
        <v>547</v>
      </c>
      <c r="H9" s="47" t="n">
        <v>501</v>
      </c>
      <c r="I9" s="47" t="n">
        <v>477</v>
      </c>
      <c r="J9" s="47" t="n">
        <v>489</v>
      </c>
      <c r="K9" s="47" t="n">
        <v>479</v>
      </c>
      <c r="L9" s="47" t="n">
        <v>510</v>
      </c>
      <c r="M9" s="47" t="n">
        <v>564</v>
      </c>
      <c r="N9" s="47" t="n">
        <v>600</v>
      </c>
      <c r="O9" s="46" t="n">
        <v>6216</v>
      </c>
      <c r="P9" s="14"/>
      <c r="R9" s="19"/>
      <c r="S9" s="19"/>
      <c r="T9" s="19"/>
      <c r="U9" s="19"/>
      <c r="V9" s="19"/>
      <c r="W9" s="19"/>
      <c r="X9" s="19"/>
      <c r="Y9" s="19"/>
      <c r="Z9" s="19"/>
      <c r="AA9" s="19"/>
      <c r="AB9" s="19"/>
      <c r="AC9" s="19"/>
      <c r="AD9" s="19"/>
      <c r="AF9" s="14"/>
      <c r="AG9" s="14"/>
      <c r="AH9" s="19"/>
      <c r="AI9" s="19"/>
      <c r="AJ9" s="19"/>
      <c r="AK9" s="19"/>
      <c r="AL9" s="19"/>
      <c r="AM9" s="19"/>
      <c r="AN9" s="19"/>
      <c r="AO9" s="19"/>
      <c r="AP9" s="19"/>
      <c r="AQ9" s="19"/>
      <c r="AR9" s="19"/>
      <c r="AS9" s="19"/>
      <c r="AT9" s="19"/>
    </row>
    <row r="10" spans="1:46">
      <c r="A10" s="22" t="n">
        <v>2021</v>
      </c>
      <c r="B10" s="8" t="s">
        <v>94</v>
      </c>
      <c r="C10" s="47" t="n">
        <v>900</v>
      </c>
      <c r="D10" s="47" t="n">
        <v>772</v>
      </c>
      <c r="E10" s="47" t="n">
        <v>866</v>
      </c>
      <c r="F10" s="47" t="n">
        <v>824</v>
      </c>
      <c r="G10" s="47" t="n">
        <v>868</v>
      </c>
      <c r="H10" s="47" t="n">
        <v>791</v>
      </c>
      <c r="I10" s="47" t="n">
        <v>838</v>
      </c>
      <c r="J10" s="47" t="n">
        <v>787</v>
      </c>
      <c r="K10" s="47" t="n">
        <v>787</v>
      </c>
      <c r="L10" s="47" t="n">
        <v>800</v>
      </c>
      <c r="M10" s="47" t="n">
        <v>846</v>
      </c>
      <c r="N10" s="47" t="n">
        <v>895</v>
      </c>
      <c r="O10" s="46" t="n">
        <v>9974</v>
      </c>
      <c r="P10" s="14"/>
      <c r="R10" s="19"/>
      <c r="S10" s="19"/>
      <c r="T10" s="19"/>
      <c r="U10" s="19"/>
      <c r="V10" s="19"/>
      <c r="W10" s="19"/>
      <c r="X10" s="19"/>
      <c r="Y10" s="19"/>
      <c r="Z10" s="19"/>
      <c r="AA10" s="19"/>
      <c r="AB10" s="19"/>
      <c r="AC10" s="19"/>
      <c r="AD10" s="19"/>
      <c r="AF10" s="14"/>
      <c r="AG10" s="14"/>
      <c r="AH10" s="19"/>
      <c r="AI10" s="19"/>
      <c r="AJ10" s="19"/>
      <c r="AK10" s="19"/>
      <c r="AL10" s="19"/>
      <c r="AM10" s="19"/>
      <c r="AN10" s="19"/>
      <c r="AO10" s="19"/>
      <c r="AP10" s="19"/>
      <c r="AQ10" s="19"/>
      <c r="AR10" s="19"/>
      <c r="AS10" s="19"/>
      <c r="AT10" s="19"/>
    </row>
    <row r="11" spans="1:46">
      <c r="A11" s="22" t="n">
        <v>2021</v>
      </c>
      <c r="B11" s="8" t="s">
        <v>95</v>
      </c>
      <c r="C11" s="47" t="n">
        <v>1967</v>
      </c>
      <c r="D11" s="47" t="n">
        <v>1703</v>
      </c>
      <c r="E11" s="47" t="n">
        <v>1766</v>
      </c>
      <c r="F11" s="47" t="n">
        <v>1874</v>
      </c>
      <c r="G11" s="47" t="n">
        <v>1798</v>
      </c>
      <c r="H11" s="47" t="n">
        <v>1649</v>
      </c>
      <c r="I11" s="47" t="n">
        <v>1628</v>
      </c>
      <c r="J11" s="47" t="n">
        <v>1644</v>
      </c>
      <c r="K11" s="47" t="n">
        <v>1643</v>
      </c>
      <c r="L11" s="47" t="n">
        <v>1714</v>
      </c>
      <c r="M11" s="47" t="n">
        <v>1784</v>
      </c>
      <c r="N11" s="47" t="n">
        <v>1950</v>
      </c>
      <c r="O11" s="46" t="n">
        <v>21120</v>
      </c>
      <c r="P11" s="14"/>
      <c r="R11" s="19"/>
      <c r="S11" s="19"/>
      <c r="T11" s="19"/>
      <c r="U11" s="19"/>
      <c r="V11" s="19"/>
      <c r="W11" s="19"/>
      <c r="X11" s="19"/>
      <c r="Y11" s="19"/>
      <c r="Z11" s="19"/>
      <c r="AA11" s="19"/>
      <c r="AB11" s="19"/>
      <c r="AC11" s="19"/>
      <c r="AD11" s="19"/>
      <c r="AF11" s="14"/>
      <c r="AG11" s="14"/>
      <c r="AH11" s="19"/>
      <c r="AI11" s="19"/>
      <c r="AJ11" s="19"/>
      <c r="AK11" s="19"/>
      <c r="AL11" s="19"/>
      <c r="AM11" s="19"/>
      <c r="AN11" s="19"/>
      <c r="AO11" s="19"/>
      <c r="AP11" s="19"/>
      <c r="AQ11" s="19"/>
      <c r="AR11" s="19"/>
      <c r="AS11" s="19"/>
      <c r="AT11" s="19"/>
    </row>
    <row r="12" spans="1:46">
      <c r="A12" s="22" t="n">
        <v>2021</v>
      </c>
      <c r="B12" s="8" t="s">
        <v>96</v>
      </c>
      <c r="C12" s="47" t="n">
        <v>3467</v>
      </c>
      <c r="D12" s="47" t="n">
        <v>2908</v>
      </c>
      <c r="E12" s="47" t="n">
        <v>3112</v>
      </c>
      <c r="F12" s="47" t="n">
        <v>3300</v>
      </c>
      <c r="G12" s="47" t="n">
        <v>3231</v>
      </c>
      <c r="H12" s="47" t="n">
        <v>3087</v>
      </c>
      <c r="I12" s="47" t="n">
        <v>3048</v>
      </c>
      <c r="J12" s="47" t="n">
        <v>2994</v>
      </c>
      <c r="K12" s="47" t="n">
        <v>2927</v>
      </c>
      <c r="L12" s="47" t="n">
        <v>3211</v>
      </c>
      <c r="M12" s="47" t="n">
        <v>3251</v>
      </c>
      <c r="N12" s="47" t="n">
        <v>3565</v>
      </c>
      <c r="O12" s="46" t="n">
        <v>38101</v>
      </c>
      <c r="P12" s="14"/>
      <c r="Q12" s="75"/>
      <c r="R12" s="19"/>
      <c r="S12" s="19"/>
      <c r="T12" s="19"/>
      <c r="U12" s="19"/>
      <c r="V12" s="19"/>
      <c r="W12" s="19"/>
      <c r="X12" s="19"/>
      <c r="Y12" s="19"/>
      <c r="Z12" s="19"/>
      <c r="AA12" s="19"/>
      <c r="AB12" s="19"/>
      <c r="AC12" s="19"/>
      <c r="AD12" s="19"/>
      <c r="AF12" s="14"/>
      <c r="AG12" s="75"/>
      <c r="AH12" s="19"/>
      <c r="AI12" s="19"/>
      <c r="AJ12" s="19"/>
      <c r="AK12" s="19"/>
      <c r="AL12" s="19"/>
      <c r="AM12" s="19"/>
      <c r="AN12" s="19"/>
      <c r="AO12" s="19"/>
      <c r="AP12" s="19"/>
      <c r="AQ12" s="19"/>
      <c r="AR12" s="19"/>
      <c r="AS12" s="19"/>
      <c r="AT12" s="19"/>
    </row>
    <row r="13" spans="1:46">
      <c r="A13" s="22" t="n">
        <v>2021</v>
      </c>
      <c r="B13" s="8" t="s">
        <v>97</v>
      </c>
      <c r="C13" s="47" t="n">
        <v>4989</v>
      </c>
      <c r="D13" s="47" t="n">
        <v>4293</v>
      </c>
      <c r="E13" s="47" t="n">
        <v>4380</v>
      </c>
      <c r="F13" s="47" t="n">
        <v>4508</v>
      </c>
      <c r="G13" s="47" t="n">
        <v>4596</v>
      </c>
      <c r="H13" s="47" t="n">
        <v>4320</v>
      </c>
      <c r="I13" s="47" t="n">
        <v>4291</v>
      </c>
      <c r="J13" s="47" t="n">
        <v>4212</v>
      </c>
      <c r="K13" s="47" t="n">
        <v>4257</v>
      </c>
      <c r="L13" s="47" t="n">
        <v>4510</v>
      </c>
      <c r="M13" s="47" t="n">
        <v>4836</v>
      </c>
      <c r="N13" s="47" t="n">
        <v>5361</v>
      </c>
      <c r="O13" s="46" t="n">
        <v>54553</v>
      </c>
      <c r="P13" s="14"/>
      <c r="R13" s="19"/>
      <c r="S13" s="19"/>
      <c r="T13" s="19"/>
      <c r="U13" s="19"/>
      <c r="V13" s="19"/>
      <c r="W13" s="19"/>
      <c r="X13" s="19"/>
      <c r="Y13" s="19"/>
      <c r="Z13" s="19"/>
      <c r="AA13" s="19"/>
      <c r="AB13" s="19"/>
      <c r="AC13" s="19"/>
      <c r="AD13" s="19"/>
      <c r="AF13" s="14"/>
      <c r="AG13" s="14"/>
      <c r="AH13" s="19"/>
      <c r="AI13" s="19"/>
      <c r="AJ13" s="19"/>
      <c r="AK13" s="19"/>
      <c r="AL13" s="19"/>
      <c r="AM13" s="19"/>
      <c r="AN13" s="19"/>
      <c r="AO13" s="19"/>
      <c r="AP13" s="19"/>
      <c r="AQ13" s="19"/>
      <c r="AR13" s="19"/>
      <c r="AS13" s="19"/>
      <c r="AT13" s="19"/>
    </row>
    <row r="14" spans="1:46">
      <c r="A14" s="22" t="n">
        <v>2021</v>
      </c>
      <c r="B14" s="8" t="s">
        <v>98</v>
      </c>
      <c r="C14" s="47" t="n">
        <v>6776</v>
      </c>
      <c r="D14" s="47" t="n">
        <v>5653</v>
      </c>
      <c r="E14" s="47" t="n">
        <v>5840</v>
      </c>
      <c r="F14" s="47" t="n">
        <v>6062</v>
      </c>
      <c r="G14" s="47" t="n">
        <v>6015</v>
      </c>
      <c r="H14" s="47" t="n">
        <v>5571</v>
      </c>
      <c r="I14" s="47" t="n">
        <v>5551</v>
      </c>
      <c r="J14" s="47" t="n">
        <v>5412</v>
      </c>
      <c r="K14" s="47" t="n">
        <v>5459</v>
      </c>
      <c r="L14" s="47" t="n">
        <v>5907</v>
      </c>
      <c r="M14" s="47" t="n">
        <v>6301</v>
      </c>
      <c r="N14" s="47" t="n">
        <v>7083</v>
      </c>
      <c r="O14" s="46" t="n">
        <v>71630</v>
      </c>
      <c r="P14" s="14"/>
      <c r="R14" s="19"/>
      <c r="S14" s="19"/>
      <c r="T14" s="19"/>
      <c r="U14" s="19"/>
      <c r="V14" s="19"/>
      <c r="W14" s="19"/>
      <c r="X14" s="19"/>
      <c r="Y14" s="19"/>
      <c r="Z14" s="19"/>
      <c r="AA14" s="19"/>
      <c r="AB14" s="19"/>
      <c r="AC14" s="19"/>
      <c r="AD14" s="19"/>
      <c r="AF14" s="14"/>
      <c r="AG14" s="14"/>
      <c r="AH14" s="19"/>
      <c r="AI14" s="19"/>
      <c r="AJ14" s="19"/>
      <c r="AK14" s="19"/>
      <c r="AL14" s="19"/>
      <c r="AM14" s="19"/>
      <c r="AN14" s="19"/>
      <c r="AO14" s="19"/>
      <c r="AP14" s="19"/>
      <c r="AQ14" s="19"/>
      <c r="AR14" s="19"/>
      <c r="AS14" s="19"/>
      <c r="AT14" s="19"/>
    </row>
    <row r="15" spans="1:46">
      <c r="A15" s="22" t="n">
        <v>2021</v>
      </c>
      <c r="B15" s="8" t="s">
        <v>99</v>
      </c>
      <c r="C15" s="47" t="n">
        <v>8320</v>
      </c>
      <c r="D15" s="47" t="n">
        <v>6769</v>
      </c>
      <c r="E15" s="47" t="n">
        <v>7155</v>
      </c>
      <c r="F15" s="47" t="n">
        <v>7380</v>
      </c>
      <c r="G15" s="47" t="n">
        <v>7491</v>
      </c>
      <c r="H15" s="47" t="n">
        <v>6685</v>
      </c>
      <c r="I15" s="47" t="n">
        <v>6928</v>
      </c>
      <c r="J15" s="47" t="n">
        <v>6711</v>
      </c>
      <c r="K15" s="47" t="n">
        <v>6817</v>
      </c>
      <c r="L15" s="47" t="n">
        <v>7448</v>
      </c>
      <c r="M15" s="47" t="n">
        <v>7974</v>
      </c>
      <c r="N15" s="47" t="n">
        <v>8894</v>
      </c>
      <c r="O15" s="46" t="n">
        <v>88572</v>
      </c>
      <c r="P15" s="14"/>
      <c r="R15" s="19"/>
      <c r="S15" s="19"/>
      <c r="T15" s="19"/>
      <c r="U15" s="19"/>
      <c r="V15" s="19"/>
      <c r="W15" s="19"/>
      <c r="X15" s="19"/>
      <c r="Y15" s="19"/>
      <c r="Z15" s="19"/>
      <c r="AA15" s="19"/>
      <c r="AB15" s="19"/>
      <c r="AC15" s="19"/>
      <c r="AD15" s="19"/>
      <c r="AF15" s="14"/>
      <c r="AG15" s="14"/>
      <c r="AH15" s="19"/>
      <c r="AI15" s="19"/>
      <c r="AJ15" s="19"/>
      <c r="AK15" s="19"/>
      <c r="AL15" s="19"/>
      <c r="AM15" s="19"/>
      <c r="AN15" s="19"/>
      <c r="AO15" s="19"/>
      <c r="AP15" s="19"/>
      <c r="AQ15" s="19"/>
      <c r="AR15" s="19"/>
      <c r="AS15" s="19"/>
      <c r="AT15" s="19"/>
    </row>
    <row r="16" spans="1:46">
      <c r="A16" s="22" t="n">
        <v>2021</v>
      </c>
      <c r="B16" s="8" t="s">
        <v>100</v>
      </c>
      <c r="C16" s="47" t="n">
        <v>12223</v>
      </c>
      <c r="D16" s="47" t="n">
        <v>9762</v>
      </c>
      <c r="E16" s="47" t="n">
        <v>9746</v>
      </c>
      <c r="F16" s="47" t="n">
        <v>9787</v>
      </c>
      <c r="G16" s="47" t="n">
        <v>9364</v>
      </c>
      <c r="H16" s="47" t="n">
        <v>8641</v>
      </c>
      <c r="I16" s="47" t="n">
        <v>8607</v>
      </c>
      <c r="J16" s="47" t="n">
        <v>8530</v>
      </c>
      <c r="K16" s="47" t="n">
        <v>8506</v>
      </c>
      <c r="L16" s="47" t="n">
        <v>9057</v>
      </c>
      <c r="M16" s="47" t="n">
        <v>10054</v>
      </c>
      <c r="N16" s="47" t="n">
        <v>10883</v>
      </c>
      <c r="O16" s="46" t="n">
        <v>115160</v>
      </c>
      <c r="P16" s="14"/>
      <c r="R16" s="19"/>
      <c r="S16" s="19"/>
      <c r="T16" s="19"/>
      <c r="U16" s="19"/>
      <c r="V16" s="19"/>
      <c r="W16" s="19"/>
      <c r="X16" s="19"/>
      <c r="Y16" s="19"/>
      <c r="Z16" s="19"/>
      <c r="AA16" s="19"/>
      <c r="AB16" s="19"/>
      <c r="AC16" s="19"/>
      <c r="AD16" s="19"/>
      <c r="AF16" s="14"/>
      <c r="AG16" s="14"/>
      <c r="AH16" s="19"/>
      <c r="AI16" s="19"/>
      <c r="AJ16" s="19"/>
      <c r="AK16" s="19"/>
      <c r="AL16" s="19"/>
      <c r="AM16" s="19"/>
      <c r="AN16" s="19"/>
      <c r="AO16" s="19"/>
      <c r="AP16" s="19"/>
      <c r="AQ16" s="19"/>
      <c r="AR16" s="19"/>
      <c r="AS16" s="19"/>
      <c r="AT16" s="19"/>
    </row>
    <row r="17" spans="1:46">
      <c r="A17" s="22" t="n">
        <v>2021</v>
      </c>
      <c r="B17" s="8" t="s">
        <v>101</v>
      </c>
      <c r="C17" s="47" t="n">
        <v>22095</v>
      </c>
      <c r="D17" s="47" t="n">
        <v>16513</v>
      </c>
      <c r="E17" s="47" t="n">
        <v>16281</v>
      </c>
      <c r="F17" s="47" t="n">
        <v>16061</v>
      </c>
      <c r="G17" s="47" t="n">
        <v>15771</v>
      </c>
      <c r="H17" s="47" t="n">
        <v>15072</v>
      </c>
      <c r="I17" s="47" t="n">
        <v>14969</v>
      </c>
      <c r="J17" s="47" t="n">
        <v>14741</v>
      </c>
      <c r="K17" s="47" t="n">
        <v>15315</v>
      </c>
      <c r="L17" s="47" t="n">
        <v>16916</v>
      </c>
      <c r="M17" s="47" t="n">
        <v>18800</v>
      </c>
      <c r="N17" s="47" t="n">
        <v>20520</v>
      </c>
      <c r="O17" s="46" t="n">
        <v>203054</v>
      </c>
      <c r="P17" s="14"/>
      <c r="R17" s="19"/>
      <c r="S17" s="19"/>
      <c r="T17" s="19"/>
      <c r="U17" s="19"/>
      <c r="V17" s="19"/>
      <c r="W17" s="19"/>
      <c r="X17" s="19"/>
      <c r="Y17" s="19"/>
      <c r="Z17" s="19"/>
      <c r="AA17" s="19"/>
      <c r="AB17" s="19"/>
      <c r="AC17" s="19"/>
      <c r="AD17" s="19"/>
      <c r="AF17" s="14"/>
      <c r="AG17" s="14"/>
      <c r="AH17" s="19"/>
      <c r="AI17" s="19"/>
      <c r="AJ17" s="19"/>
      <c r="AK17" s="19"/>
      <c r="AL17" s="19"/>
      <c r="AM17" s="19"/>
      <c r="AN17" s="19"/>
      <c r="AO17" s="19"/>
      <c r="AP17" s="19"/>
      <c r="AQ17" s="19"/>
      <c r="AR17" s="19"/>
      <c r="AS17" s="19"/>
      <c r="AT17" s="19"/>
    </row>
    <row r="18" spans="1:46">
      <c r="A18" s="22" t="n">
        <v>2021</v>
      </c>
      <c r="B18" s="8" t="s">
        <v>102</v>
      </c>
      <c r="C18" s="47" t="n">
        <v>21082</v>
      </c>
      <c r="D18" s="47" t="n">
        <v>15600</v>
      </c>
      <c r="E18" s="47" t="n">
        <v>15115</v>
      </c>
      <c r="F18" s="47" t="n">
        <v>14813</v>
      </c>
      <c r="G18" s="47" t="n">
        <v>14662</v>
      </c>
      <c r="H18" s="47" t="n">
        <v>14140</v>
      </c>
      <c r="I18" s="47" t="n">
        <v>14063</v>
      </c>
      <c r="J18" s="47" t="n">
        <v>14367</v>
      </c>
      <c r="K18" s="47" t="n">
        <v>14697</v>
      </c>
      <c r="L18" s="47" t="n">
        <v>16165</v>
      </c>
      <c r="M18" s="47" t="n">
        <v>18452</v>
      </c>
      <c r="N18" s="47" t="n">
        <v>20368</v>
      </c>
      <c r="O18" s="46" t="n">
        <v>193524</v>
      </c>
      <c r="P18" s="14"/>
      <c r="Q18" s="75"/>
      <c r="R18" s="19"/>
      <c r="S18" s="19"/>
      <c r="T18" s="19"/>
      <c r="U18" s="19"/>
      <c r="V18" s="19"/>
      <c r="W18" s="19"/>
      <c r="X18" s="19"/>
      <c r="Y18" s="19"/>
      <c r="Z18" s="19"/>
      <c r="AA18" s="19"/>
      <c r="AB18" s="19"/>
      <c r="AC18" s="19"/>
      <c r="AD18" s="19"/>
      <c r="AF18" s="14"/>
      <c r="AG18" s="75"/>
      <c r="AH18" s="19"/>
      <c r="AI18" s="19"/>
      <c r="AJ18" s="19"/>
      <c r="AK18" s="19"/>
      <c r="AL18" s="19"/>
      <c r="AM18" s="19"/>
      <c r="AN18" s="19"/>
      <c r="AO18" s="19"/>
      <c r="AP18" s="19"/>
      <c r="AQ18" s="19"/>
      <c r="AR18" s="19"/>
      <c r="AS18" s="19"/>
      <c r="AT18" s="19"/>
    </row>
    <row r="19" spans="1:46">
      <c r="A19" s="22" t="n">
        <v>2021</v>
      </c>
      <c r="B19" s="8" t="s">
        <v>103</v>
      </c>
      <c r="C19" s="47" t="n">
        <v>16328</v>
      </c>
      <c r="D19" s="47" t="n">
        <v>11694</v>
      </c>
      <c r="E19" s="47" t="n">
        <v>11173</v>
      </c>
      <c r="F19" s="47" t="n">
        <v>10877</v>
      </c>
      <c r="G19" s="47" t="n">
        <v>10675</v>
      </c>
      <c r="H19" s="47" t="n">
        <v>10541</v>
      </c>
      <c r="I19" s="47" t="n">
        <v>10363</v>
      </c>
      <c r="J19" s="47" t="n">
        <v>10560</v>
      </c>
      <c r="K19" s="47" t="n">
        <v>10830</v>
      </c>
      <c r="L19" s="47" t="n">
        <v>12017</v>
      </c>
      <c r="M19" s="47" t="n">
        <v>13300</v>
      </c>
      <c r="N19" s="47" t="n">
        <v>14350</v>
      </c>
      <c r="O19" s="46" t="n">
        <v>142708</v>
      </c>
      <c r="P19" s="14"/>
      <c r="R19" s="19"/>
      <c r="S19" s="19"/>
      <c r="T19" s="19"/>
      <c r="U19" s="19"/>
      <c r="V19" s="19"/>
      <c r="W19" s="19"/>
      <c r="X19" s="19"/>
      <c r="Y19" s="19"/>
      <c r="Z19" s="19"/>
      <c r="AA19" s="19"/>
      <c r="AB19" s="19"/>
      <c r="AC19" s="19"/>
      <c r="AD19" s="19"/>
      <c r="AF19" s="14"/>
      <c r="AG19" s="14"/>
      <c r="AH19" s="19"/>
      <c r="AI19" s="19"/>
      <c r="AJ19" s="19"/>
      <c r="AK19" s="19"/>
      <c r="AL19" s="19"/>
      <c r="AM19" s="19"/>
      <c r="AN19" s="19"/>
      <c r="AO19" s="19"/>
      <c r="AP19" s="19"/>
      <c r="AQ19" s="19"/>
      <c r="AR19" s="19"/>
      <c r="AS19" s="19"/>
      <c r="AT19" s="19"/>
    </row>
    <row r="20" spans="1:46">
      <c r="A20" s="22" t="n">
        <v>2021</v>
      </c>
      <c r="B20" s="8" t="s">
        <v>104</v>
      </c>
      <c r="C20" s="47" t="n">
        <v>6747</v>
      </c>
      <c r="D20" s="47" t="n">
        <v>4966</v>
      </c>
      <c r="E20" s="47" t="n">
        <v>4634</v>
      </c>
      <c r="F20" s="47" t="n">
        <v>4517</v>
      </c>
      <c r="G20" s="47" t="n">
        <v>4535</v>
      </c>
      <c r="H20" s="47" t="n">
        <v>4452</v>
      </c>
      <c r="I20" s="47" t="n">
        <v>4601</v>
      </c>
      <c r="J20" s="47" t="n">
        <v>4630</v>
      </c>
      <c r="K20" s="47" t="n">
        <v>4697</v>
      </c>
      <c r="L20" s="47" t="n">
        <v>5079</v>
      </c>
      <c r="M20" s="47" t="n">
        <v>5793</v>
      </c>
      <c r="N20" s="47" t="n">
        <v>6250</v>
      </c>
      <c r="O20" s="46" t="n">
        <v>60901</v>
      </c>
      <c r="P20" s="14"/>
      <c r="R20" s="19"/>
      <c r="S20" s="19"/>
      <c r="T20" s="19"/>
      <c r="U20" s="19"/>
      <c r="V20" s="19"/>
      <c r="W20" s="19"/>
      <c r="X20" s="19"/>
      <c r="Y20" s="19"/>
      <c r="Z20" s="19"/>
      <c r="AA20" s="19"/>
      <c r="AB20" s="19"/>
      <c r="AC20" s="19"/>
      <c r="AD20" s="19"/>
      <c r="AF20" s="14"/>
      <c r="AG20" s="14"/>
      <c r="AH20" s="19"/>
      <c r="AI20" s="19"/>
      <c r="AJ20" s="19"/>
      <c r="AK20" s="19"/>
      <c r="AL20" s="19"/>
      <c r="AM20" s="19"/>
      <c r="AN20" s="19"/>
      <c r="AO20" s="19"/>
      <c r="AP20" s="19"/>
      <c r="AQ20" s="19"/>
      <c r="AR20" s="19"/>
      <c r="AS20" s="19"/>
      <c r="AT20" s="19"/>
    </row>
    <row r="21" spans="1:46">
      <c r="A21" s="24" t="n">
        <v>2020</v>
      </c>
      <c r="B21" s="9" t="s">
        <v>7</v>
      </c>
      <c r="C21" s="48" t="n">
        <v>84980</v>
      </c>
      <c r="D21" s="48" t="n">
        <v>80030</v>
      </c>
      <c r="E21" s="48" t="n">
        <v>87396</v>
      </c>
      <c r="F21" s="48" t="n">
        <v>83830</v>
      </c>
      <c r="G21" s="48" t="n">
        <v>75835</v>
      </c>
      <c r="H21" s="48" t="n">
        <v>72159</v>
      </c>
      <c r="I21" s="48" t="n">
        <v>73795</v>
      </c>
      <c r="J21" s="48" t="n">
        <v>78742</v>
      </c>
      <c r="K21" s="48" t="n">
        <v>74243</v>
      </c>
      <c r="L21" s="48" t="n">
        <v>79781</v>
      </c>
      <c r="M21" s="48" t="n">
        <v>85989</v>
      </c>
      <c r="N21" s="48" t="n">
        <v>108792</v>
      </c>
      <c r="O21" s="48" t="n">
        <v>985572</v>
      </c>
      <c r="P21" s="14"/>
      <c r="R21" s="19"/>
      <c r="S21" s="19"/>
      <c r="T21" s="19"/>
      <c r="U21" s="19"/>
      <c r="V21" s="19"/>
      <c r="W21" s="19"/>
      <c r="X21" s="19"/>
      <c r="Y21" s="19"/>
      <c r="Z21" s="19"/>
      <c r="AA21" s="19"/>
      <c r="AB21" s="19"/>
      <c r="AC21" s="19"/>
      <c r="AD21" s="19"/>
      <c r="AF21" s="14"/>
      <c r="AG21" s="14"/>
      <c r="AH21" s="19"/>
      <c r="AI21" s="19"/>
      <c r="AJ21" s="19"/>
      <c r="AK21" s="19"/>
      <c r="AL21" s="19"/>
      <c r="AM21" s="19"/>
      <c r="AN21" s="19"/>
      <c r="AO21" s="19"/>
      <c r="AP21" s="19"/>
      <c r="AQ21" s="19"/>
      <c r="AR21" s="19"/>
      <c r="AS21" s="19"/>
      <c r="AT21" s="19"/>
    </row>
    <row r="22" spans="1:46">
      <c r="A22" s="24" t="n">
        <v>2020</v>
      </c>
      <c r="B22" s="10" t="s">
        <v>89</v>
      </c>
      <c r="C22" s="49" t="n">
        <v>272</v>
      </c>
      <c r="D22" s="49" t="n">
        <v>291</v>
      </c>
      <c r="E22" s="49" t="n">
        <v>313</v>
      </c>
      <c r="F22" s="49" t="n">
        <v>289</v>
      </c>
      <c r="G22" s="49" t="n">
        <v>277</v>
      </c>
      <c r="H22" s="49" t="n">
        <v>275</v>
      </c>
      <c r="I22" s="49" t="n">
        <v>278</v>
      </c>
      <c r="J22" s="49" t="n">
        <v>273</v>
      </c>
      <c r="K22" s="49" t="n">
        <v>277</v>
      </c>
      <c r="L22" s="49" t="n">
        <v>260</v>
      </c>
      <c r="M22" s="49" t="n">
        <v>240</v>
      </c>
      <c r="N22" s="49" t="n">
        <v>261</v>
      </c>
      <c r="O22" s="50" t="n">
        <v>3306</v>
      </c>
      <c r="P22" s="14"/>
      <c r="R22" s="19"/>
      <c r="S22" s="19"/>
      <c r="T22" s="19"/>
      <c r="U22" s="19"/>
      <c r="V22" s="19"/>
      <c r="W22" s="19"/>
      <c r="X22" s="19"/>
      <c r="Y22" s="19"/>
      <c r="Z22" s="19"/>
      <c r="AA22" s="19"/>
      <c r="AB22" s="19"/>
      <c r="AC22" s="19"/>
      <c r="AD22" s="19"/>
      <c r="AF22" s="14"/>
      <c r="AG22" s="14"/>
      <c r="AH22" s="19"/>
      <c r="AI22" s="19"/>
      <c r="AJ22" s="19"/>
      <c r="AK22" s="19"/>
      <c r="AL22" s="19"/>
      <c r="AM22" s="19"/>
      <c r="AN22" s="19"/>
      <c r="AO22" s="19"/>
      <c r="AP22" s="19"/>
      <c r="AQ22" s="19"/>
      <c r="AR22" s="19"/>
      <c r="AS22" s="19"/>
      <c r="AT22" s="19"/>
    </row>
    <row r="23" spans="1:46">
      <c r="A23" s="24" t="n">
        <v>2020</v>
      </c>
      <c r="B23" s="10" t="s">
        <v>90</v>
      </c>
      <c r="C23" s="49" t="n">
        <v>329</v>
      </c>
      <c r="D23" s="49" t="n">
        <v>330</v>
      </c>
      <c r="E23" s="49" t="n">
        <v>320</v>
      </c>
      <c r="F23" s="49" t="n">
        <v>288</v>
      </c>
      <c r="G23" s="49" t="n">
        <v>311</v>
      </c>
      <c r="H23" s="49" t="n">
        <v>329</v>
      </c>
      <c r="I23" s="49" t="n">
        <v>335</v>
      </c>
      <c r="J23" s="49" t="n">
        <v>357</v>
      </c>
      <c r="K23" s="49" t="n">
        <v>305</v>
      </c>
      <c r="L23" s="49" t="n">
        <v>320</v>
      </c>
      <c r="M23" s="49" t="n">
        <v>309</v>
      </c>
      <c r="N23" s="49" t="n">
        <v>311</v>
      </c>
      <c r="O23" s="50" t="n">
        <v>3844</v>
      </c>
      <c r="P23" s="14"/>
      <c r="R23" s="19"/>
      <c r="S23" s="19"/>
      <c r="T23" s="19"/>
      <c r="U23" s="19"/>
      <c r="V23" s="19"/>
      <c r="W23" s="19"/>
      <c r="X23" s="19"/>
      <c r="Y23" s="19"/>
      <c r="Z23" s="19"/>
      <c r="AA23" s="19"/>
      <c r="AB23" s="19"/>
      <c r="AC23" s="19"/>
      <c r="AD23" s="19"/>
      <c r="AF23" s="14"/>
      <c r="AG23" s="14"/>
      <c r="AH23" s="19"/>
      <c r="AI23" s="19"/>
      <c r="AJ23" s="19"/>
      <c r="AK23" s="19"/>
      <c r="AL23" s="19"/>
      <c r="AM23" s="19"/>
      <c r="AN23" s="19"/>
      <c r="AO23" s="19"/>
      <c r="AP23" s="19"/>
      <c r="AQ23" s="19"/>
      <c r="AR23" s="19"/>
      <c r="AS23" s="19"/>
      <c r="AT23" s="19"/>
    </row>
    <row r="24" spans="1:46">
      <c r="A24" s="24" t="n">
        <v>2020</v>
      </c>
      <c r="B24" s="10" t="s">
        <v>91</v>
      </c>
      <c r="C24" s="49" t="n">
        <v>248</v>
      </c>
      <c r="D24" s="49" t="n">
        <v>191</v>
      </c>
      <c r="E24" s="49" t="n">
        <v>229</v>
      </c>
      <c r="F24" s="49" t="n">
        <v>221</v>
      </c>
      <c r="G24" s="49" t="n">
        <v>199</v>
      </c>
      <c r="H24" s="49" t="n">
        <v>213</v>
      </c>
      <c r="I24" s="49" t="n">
        <v>249</v>
      </c>
      <c r="J24" s="49" t="n">
        <v>204</v>
      </c>
      <c r="K24" s="49" t="n">
        <v>224</v>
      </c>
      <c r="L24" s="49" t="n">
        <v>206</v>
      </c>
      <c r="M24" s="49" t="n">
        <v>197</v>
      </c>
      <c r="N24" s="49" t="n">
        <v>226</v>
      </c>
      <c r="O24" s="50" t="n">
        <v>2607</v>
      </c>
      <c r="P24" s="14"/>
      <c r="R24" s="19"/>
      <c r="S24" s="19"/>
      <c r="T24" s="19"/>
      <c r="U24" s="19"/>
      <c r="V24" s="19"/>
      <c r="W24" s="19"/>
      <c r="X24" s="19"/>
      <c r="Y24" s="19"/>
      <c r="Z24" s="19"/>
      <c r="AA24" s="19"/>
      <c r="AB24" s="19"/>
      <c r="AC24" s="19"/>
      <c r="AD24" s="19"/>
      <c r="AF24" s="14"/>
      <c r="AG24" s="14"/>
      <c r="AH24" s="19"/>
      <c r="AI24" s="19"/>
      <c r="AJ24" s="19"/>
      <c r="AK24" s="19"/>
      <c r="AL24" s="19"/>
      <c r="AM24" s="19"/>
      <c r="AN24" s="19"/>
      <c r="AO24" s="19"/>
      <c r="AP24" s="19"/>
      <c r="AQ24" s="19"/>
      <c r="AR24" s="19"/>
      <c r="AS24" s="19"/>
      <c r="AT24" s="19"/>
    </row>
    <row r="25" spans="1:46">
      <c r="A25" s="24" t="n">
        <v>2020</v>
      </c>
      <c r="B25" s="10" t="s">
        <v>92</v>
      </c>
      <c r="C25" s="49" t="n">
        <v>374</v>
      </c>
      <c r="D25" s="49" t="n">
        <v>330</v>
      </c>
      <c r="E25" s="49" t="n">
        <v>332</v>
      </c>
      <c r="F25" s="49" t="n">
        <v>345</v>
      </c>
      <c r="G25" s="49" t="n">
        <v>346</v>
      </c>
      <c r="H25" s="49" t="n">
        <v>308</v>
      </c>
      <c r="I25" s="49" t="n">
        <v>336</v>
      </c>
      <c r="J25" s="49" t="n">
        <v>316</v>
      </c>
      <c r="K25" s="49" t="n">
        <v>318</v>
      </c>
      <c r="L25" s="49" t="n">
        <v>326</v>
      </c>
      <c r="M25" s="49" t="n">
        <v>328</v>
      </c>
      <c r="N25" s="49" t="n">
        <v>402</v>
      </c>
      <c r="O25" s="50" t="n">
        <v>4061</v>
      </c>
      <c r="P25" s="14"/>
      <c r="R25" s="19"/>
      <c r="S25" s="19"/>
      <c r="T25" s="19"/>
      <c r="U25" s="19"/>
      <c r="V25" s="19"/>
      <c r="W25" s="19"/>
      <c r="X25" s="19"/>
      <c r="Y25" s="19"/>
      <c r="Z25" s="19"/>
      <c r="AA25" s="19"/>
      <c r="AB25" s="19"/>
      <c r="AC25" s="19"/>
      <c r="AD25" s="19"/>
      <c r="AF25" s="14"/>
      <c r="AG25" s="14"/>
      <c r="AH25" s="19"/>
      <c r="AI25" s="19"/>
      <c r="AJ25" s="19"/>
      <c r="AK25" s="19"/>
      <c r="AL25" s="19"/>
      <c r="AM25" s="19"/>
      <c r="AN25" s="19"/>
      <c r="AO25" s="19"/>
      <c r="AP25" s="19"/>
      <c r="AQ25" s="19"/>
      <c r="AR25" s="19"/>
      <c r="AS25" s="19"/>
      <c r="AT25" s="19"/>
    </row>
    <row r="26" spans="1:46">
      <c r="A26" s="24" t="n">
        <v>2020</v>
      </c>
      <c r="B26" s="10" t="s">
        <v>93</v>
      </c>
      <c r="C26" s="49" t="n">
        <v>486</v>
      </c>
      <c r="D26" s="49" t="n">
        <v>458</v>
      </c>
      <c r="E26" s="49" t="n">
        <v>508</v>
      </c>
      <c r="F26" s="49" t="n">
        <v>504</v>
      </c>
      <c r="G26" s="49" t="n">
        <v>497</v>
      </c>
      <c r="H26" s="49" t="n">
        <v>469</v>
      </c>
      <c r="I26" s="49" t="n">
        <v>458</v>
      </c>
      <c r="J26" s="49" t="n">
        <v>495</v>
      </c>
      <c r="K26" s="49" t="n">
        <v>454</v>
      </c>
      <c r="L26" s="49" t="n">
        <v>473</v>
      </c>
      <c r="M26" s="49" t="n">
        <v>461</v>
      </c>
      <c r="N26" s="49" t="n">
        <v>540</v>
      </c>
      <c r="O26" s="50" t="n">
        <v>5803</v>
      </c>
      <c r="P26" s="14"/>
      <c r="R26" s="19"/>
      <c r="S26" s="19"/>
      <c r="T26" s="19"/>
      <c r="U26" s="19"/>
      <c r="V26" s="19"/>
      <c r="W26" s="19"/>
      <c r="X26" s="19"/>
      <c r="Y26" s="19"/>
      <c r="Z26" s="19"/>
      <c r="AA26" s="19"/>
      <c r="AB26" s="19"/>
      <c r="AC26" s="19"/>
      <c r="AD26" s="19"/>
      <c r="AF26" s="14"/>
      <c r="AG26" s="14"/>
      <c r="AH26" s="19"/>
      <c r="AI26" s="19"/>
      <c r="AJ26" s="19"/>
      <c r="AK26" s="19"/>
      <c r="AL26" s="19"/>
      <c r="AM26" s="19"/>
      <c r="AN26" s="19"/>
      <c r="AO26" s="19"/>
      <c r="AP26" s="19"/>
      <c r="AQ26" s="19"/>
      <c r="AR26" s="19"/>
      <c r="AS26" s="19"/>
      <c r="AT26" s="19"/>
    </row>
    <row r="27" spans="1:46">
      <c r="A27" s="24" t="n">
        <v>2020</v>
      </c>
      <c r="B27" s="10" t="s">
        <v>94</v>
      </c>
      <c r="C27" s="49" t="n">
        <v>856</v>
      </c>
      <c r="D27" s="49" t="n">
        <v>803</v>
      </c>
      <c r="E27" s="49" t="n">
        <v>855</v>
      </c>
      <c r="F27" s="49" t="n">
        <v>859</v>
      </c>
      <c r="G27" s="49" t="n">
        <v>803</v>
      </c>
      <c r="H27" s="49" t="n">
        <v>798</v>
      </c>
      <c r="I27" s="49" t="n">
        <v>791</v>
      </c>
      <c r="J27" s="49" t="n">
        <v>806</v>
      </c>
      <c r="K27" s="49" t="n">
        <v>766</v>
      </c>
      <c r="L27" s="49" t="n">
        <v>761</v>
      </c>
      <c r="M27" s="49" t="n">
        <v>770</v>
      </c>
      <c r="N27" s="49" t="n">
        <v>836</v>
      </c>
      <c r="O27" s="50" t="n">
        <v>9704</v>
      </c>
      <c r="P27" s="14"/>
      <c r="R27" s="19"/>
      <c r="S27" s="19"/>
      <c r="T27" s="19"/>
      <c r="U27" s="19"/>
      <c r="V27" s="19"/>
      <c r="W27" s="19"/>
      <c r="X27" s="19"/>
      <c r="Y27" s="19"/>
      <c r="Z27" s="19"/>
      <c r="AA27" s="19"/>
      <c r="AB27" s="19"/>
      <c r="AC27" s="19"/>
      <c r="AD27" s="19"/>
      <c r="AF27" s="14"/>
      <c r="AG27" s="14"/>
      <c r="AH27" s="19"/>
      <c r="AI27" s="19"/>
      <c r="AJ27" s="19"/>
      <c r="AK27" s="19"/>
      <c r="AL27" s="19"/>
      <c r="AM27" s="19"/>
      <c r="AN27" s="19"/>
      <c r="AO27" s="19"/>
      <c r="AP27" s="19"/>
      <c r="AQ27" s="19"/>
      <c r="AR27" s="19"/>
      <c r="AS27" s="19"/>
      <c r="AT27" s="19"/>
    </row>
    <row r="28" spans="1:46">
      <c r="A28" s="24" t="n">
        <v>2020</v>
      </c>
      <c r="B28" s="10" t="s">
        <v>95</v>
      </c>
      <c r="C28" s="49" t="n">
        <v>1943</v>
      </c>
      <c r="D28" s="49" t="n">
        <v>1697</v>
      </c>
      <c r="E28" s="49" t="n">
        <v>1878</v>
      </c>
      <c r="F28" s="49" t="n">
        <v>1714</v>
      </c>
      <c r="G28" s="49" t="n">
        <v>1737</v>
      </c>
      <c r="H28" s="49" t="n">
        <v>1645</v>
      </c>
      <c r="I28" s="49" t="n">
        <v>1710</v>
      </c>
      <c r="J28" s="49" t="n">
        <v>1652</v>
      </c>
      <c r="K28" s="49" t="n">
        <v>1632</v>
      </c>
      <c r="L28" s="49" t="n">
        <v>1687</v>
      </c>
      <c r="M28" s="49" t="n">
        <v>1698</v>
      </c>
      <c r="N28" s="49" t="n">
        <v>1815</v>
      </c>
      <c r="O28" s="50" t="n">
        <v>20808</v>
      </c>
      <c r="P28" s="14"/>
      <c r="R28" s="19"/>
      <c r="S28" s="19"/>
      <c r="T28" s="19"/>
      <c r="U28" s="19"/>
      <c r="V28" s="19"/>
      <c r="W28" s="19"/>
      <c r="X28" s="19"/>
      <c r="Y28" s="19"/>
      <c r="Z28" s="19"/>
      <c r="AA28" s="19"/>
      <c r="AB28" s="19"/>
      <c r="AC28" s="19"/>
      <c r="AD28" s="19"/>
      <c r="AF28" s="14"/>
      <c r="AG28" s="14"/>
      <c r="AH28" s="19"/>
      <c r="AI28" s="19"/>
      <c r="AJ28" s="19"/>
      <c r="AK28" s="19"/>
      <c r="AL28" s="19"/>
      <c r="AM28" s="19"/>
      <c r="AN28" s="19"/>
      <c r="AO28" s="19"/>
      <c r="AP28" s="19"/>
      <c r="AQ28" s="19"/>
      <c r="AR28" s="19"/>
      <c r="AS28" s="19"/>
      <c r="AT28" s="19"/>
    </row>
    <row r="29" spans="1:46">
      <c r="A29" s="24" t="n">
        <v>2020</v>
      </c>
      <c r="B29" s="10" t="s">
        <v>96</v>
      </c>
      <c r="C29" s="49" t="n">
        <v>3159</v>
      </c>
      <c r="D29" s="49" t="n">
        <v>3002</v>
      </c>
      <c r="E29" s="49" t="n">
        <v>3158</v>
      </c>
      <c r="F29" s="49" t="n">
        <v>3029</v>
      </c>
      <c r="G29" s="49" t="n">
        <v>3005</v>
      </c>
      <c r="H29" s="49" t="n">
        <v>2902</v>
      </c>
      <c r="I29" s="49" t="n">
        <v>2937</v>
      </c>
      <c r="J29" s="49" t="n">
        <v>2977</v>
      </c>
      <c r="K29" s="49" t="n">
        <v>2829</v>
      </c>
      <c r="L29" s="49" t="n">
        <v>3068</v>
      </c>
      <c r="M29" s="49" t="n">
        <v>3055</v>
      </c>
      <c r="N29" s="49" t="n">
        <v>3402</v>
      </c>
      <c r="O29" s="50" t="n">
        <v>36523</v>
      </c>
      <c r="P29" s="14"/>
      <c r="R29" s="19"/>
      <c r="S29" s="19"/>
      <c r="T29" s="19"/>
      <c r="U29" s="19"/>
      <c r="V29" s="19"/>
      <c r="W29" s="19"/>
      <c r="X29" s="19"/>
      <c r="Y29" s="19"/>
      <c r="Z29" s="19"/>
      <c r="AA29" s="19"/>
      <c r="AB29" s="19"/>
      <c r="AC29" s="19"/>
      <c r="AD29" s="19"/>
      <c r="AF29" s="14"/>
      <c r="AG29" s="14"/>
      <c r="AH29" s="19"/>
      <c r="AI29" s="19"/>
      <c r="AJ29" s="19"/>
      <c r="AK29" s="19"/>
      <c r="AL29" s="19"/>
      <c r="AM29" s="19"/>
      <c r="AN29" s="19"/>
      <c r="AO29" s="19"/>
      <c r="AP29" s="19"/>
      <c r="AQ29" s="19"/>
      <c r="AR29" s="19"/>
      <c r="AS29" s="19"/>
      <c r="AT29" s="19"/>
    </row>
    <row r="30" spans="1:46">
      <c r="A30" s="24" t="n">
        <v>2020</v>
      </c>
      <c r="B30" s="10" t="s">
        <v>97</v>
      </c>
      <c r="C30" s="49" t="n">
        <v>4414</v>
      </c>
      <c r="D30" s="49" t="n">
        <v>4166</v>
      </c>
      <c r="E30" s="49" t="n">
        <v>4454</v>
      </c>
      <c r="F30" s="49" t="n">
        <v>4213</v>
      </c>
      <c r="G30" s="49" t="n">
        <v>4150</v>
      </c>
      <c r="H30" s="49" t="n">
        <v>3914</v>
      </c>
      <c r="I30" s="49" t="n">
        <v>4107</v>
      </c>
      <c r="J30" s="49" t="n">
        <v>4133</v>
      </c>
      <c r="K30" s="49" t="n">
        <v>3956</v>
      </c>
      <c r="L30" s="49" t="n">
        <v>4234</v>
      </c>
      <c r="M30" s="49" t="n">
        <v>4273</v>
      </c>
      <c r="N30" s="49" t="n">
        <v>4922</v>
      </c>
      <c r="O30" s="50" t="n">
        <v>50936</v>
      </c>
      <c r="P30" s="14"/>
      <c r="R30" s="19"/>
      <c r="S30" s="19"/>
      <c r="T30" s="19"/>
      <c r="U30" s="19"/>
      <c r="V30" s="19"/>
      <c r="W30" s="19"/>
      <c r="X30" s="19"/>
      <c r="Y30" s="19"/>
      <c r="Z30" s="19"/>
      <c r="AA30" s="19"/>
      <c r="AB30" s="19"/>
      <c r="AC30" s="19"/>
      <c r="AD30" s="19"/>
      <c r="AF30" s="14"/>
      <c r="AG30" s="14"/>
      <c r="AH30" s="19"/>
      <c r="AI30" s="19"/>
      <c r="AJ30" s="19"/>
      <c r="AK30" s="19"/>
      <c r="AL30" s="19"/>
      <c r="AM30" s="19"/>
      <c r="AN30" s="19"/>
      <c r="AO30" s="19"/>
      <c r="AP30" s="19"/>
      <c r="AQ30" s="19"/>
      <c r="AR30" s="19"/>
      <c r="AS30" s="19"/>
      <c r="AT30" s="19"/>
    </row>
    <row r="31" spans="1:46">
      <c r="A31" s="24" t="n">
        <v>2020</v>
      </c>
      <c r="B31" s="10" t="s">
        <v>98</v>
      </c>
      <c r="C31" s="49" t="n">
        <v>5820</v>
      </c>
      <c r="D31" s="49" t="n">
        <v>5520</v>
      </c>
      <c r="E31" s="49" t="n">
        <v>6089</v>
      </c>
      <c r="F31" s="49" t="n">
        <v>5638</v>
      </c>
      <c r="G31" s="49" t="n">
        <v>5382</v>
      </c>
      <c r="H31" s="49" t="n">
        <v>5155</v>
      </c>
      <c r="I31" s="49" t="n">
        <v>5271</v>
      </c>
      <c r="J31" s="49" t="n">
        <v>5537</v>
      </c>
      <c r="K31" s="49" t="n">
        <v>5233</v>
      </c>
      <c r="L31" s="49" t="n">
        <v>5607</v>
      </c>
      <c r="M31" s="49" t="n">
        <v>5668</v>
      </c>
      <c r="N31" s="49" t="n">
        <v>6604</v>
      </c>
      <c r="O31" s="50" t="n">
        <v>67524</v>
      </c>
      <c r="P31" s="14"/>
      <c r="R31" s="19"/>
      <c r="S31" s="19"/>
      <c r="T31" s="19"/>
      <c r="U31" s="19"/>
      <c r="V31" s="19"/>
      <c r="W31" s="19"/>
      <c r="X31" s="19"/>
      <c r="Y31" s="19"/>
      <c r="Z31" s="19"/>
      <c r="AA31" s="19"/>
      <c r="AB31" s="19"/>
      <c r="AC31" s="19"/>
      <c r="AD31" s="19"/>
      <c r="AF31" s="14"/>
      <c r="AG31" s="14"/>
      <c r="AH31" s="19"/>
      <c r="AI31" s="19"/>
      <c r="AJ31" s="19"/>
      <c r="AK31" s="19"/>
      <c r="AL31" s="19"/>
      <c r="AM31" s="19"/>
      <c r="AN31" s="19"/>
      <c r="AO31" s="19"/>
      <c r="AP31" s="19"/>
      <c r="AQ31" s="19"/>
      <c r="AR31" s="19"/>
      <c r="AS31" s="19"/>
      <c r="AT31" s="19"/>
    </row>
    <row r="32" spans="1:46">
      <c r="A32" s="24" t="n">
        <v>2020</v>
      </c>
      <c r="B32" s="10" t="s">
        <v>99</v>
      </c>
      <c r="C32" s="49" t="n">
        <v>6653</v>
      </c>
      <c r="D32" s="49" t="n">
        <v>6224</v>
      </c>
      <c r="E32" s="49" t="n">
        <v>6893</v>
      </c>
      <c r="F32" s="49" t="n">
        <v>6603</v>
      </c>
      <c r="G32" s="49" t="n">
        <v>6134</v>
      </c>
      <c r="H32" s="49" t="n">
        <v>5905</v>
      </c>
      <c r="I32" s="49" t="n">
        <v>5895</v>
      </c>
      <c r="J32" s="49" t="n">
        <v>6300</v>
      </c>
      <c r="K32" s="49" t="n">
        <v>6112</v>
      </c>
      <c r="L32" s="49" t="n">
        <v>6580</v>
      </c>
      <c r="M32" s="49" t="n">
        <v>6895</v>
      </c>
      <c r="N32" s="49" t="n">
        <v>8534</v>
      </c>
      <c r="O32" s="50" t="n">
        <v>78728</v>
      </c>
      <c r="P32" s="14"/>
      <c r="R32" s="19"/>
      <c r="S32" s="19"/>
      <c r="T32" s="19"/>
      <c r="U32" s="19"/>
      <c r="V32" s="19"/>
      <c r="W32" s="19"/>
      <c r="X32" s="19"/>
      <c r="Y32" s="19"/>
      <c r="Z32" s="19"/>
      <c r="AA32" s="19"/>
      <c r="AB32" s="19"/>
      <c r="AC32" s="19"/>
      <c r="AD32" s="19"/>
      <c r="AF32" s="14"/>
      <c r="AG32" s="14"/>
      <c r="AH32" s="19"/>
      <c r="AI32" s="19"/>
      <c r="AJ32" s="19"/>
      <c r="AK32" s="19"/>
      <c r="AL32" s="19"/>
      <c r="AM32" s="19"/>
      <c r="AN32" s="19"/>
      <c r="AO32" s="19"/>
      <c r="AP32" s="19"/>
      <c r="AQ32" s="19"/>
      <c r="AR32" s="19"/>
      <c r="AS32" s="19"/>
      <c r="AT32" s="19"/>
    </row>
    <row r="33" spans="1:46">
      <c r="A33" s="24" t="n">
        <v>2020</v>
      </c>
      <c r="B33" s="10" t="s">
        <v>100</v>
      </c>
      <c r="C33" s="49" t="n">
        <v>11018</v>
      </c>
      <c r="D33" s="49" t="n">
        <v>10459</v>
      </c>
      <c r="E33" s="49" t="n">
        <v>11272</v>
      </c>
      <c r="F33" s="49" t="n">
        <v>10860</v>
      </c>
      <c r="G33" s="49" t="n">
        <v>9535</v>
      </c>
      <c r="H33" s="49" t="n">
        <v>8986</v>
      </c>
      <c r="I33" s="49" t="n">
        <v>9410</v>
      </c>
      <c r="J33" s="49" t="n">
        <v>9625</v>
      </c>
      <c r="K33" s="49" t="n">
        <v>9267</v>
      </c>
      <c r="L33" s="49" t="n">
        <v>9680</v>
      </c>
      <c r="M33" s="49" t="n">
        <v>10375</v>
      </c>
      <c r="N33" s="49" t="n">
        <v>12742</v>
      </c>
      <c r="O33" s="50" t="n">
        <v>123229</v>
      </c>
      <c r="P33" s="14"/>
      <c r="R33" s="19"/>
      <c r="S33" s="19"/>
      <c r="T33" s="19"/>
      <c r="U33" s="19"/>
      <c r="V33" s="19"/>
      <c r="W33" s="19"/>
      <c r="X33" s="19"/>
      <c r="Y33" s="19"/>
      <c r="Z33" s="19"/>
      <c r="AA33" s="19"/>
      <c r="AB33" s="19"/>
      <c r="AC33" s="19"/>
      <c r="AD33" s="19"/>
      <c r="AF33" s="14"/>
      <c r="AG33" s="14"/>
      <c r="AH33" s="19"/>
      <c r="AI33" s="19"/>
      <c r="AJ33" s="19"/>
      <c r="AK33" s="19"/>
      <c r="AL33" s="19"/>
      <c r="AM33" s="19"/>
      <c r="AN33" s="19"/>
      <c r="AO33" s="19"/>
      <c r="AP33" s="19"/>
      <c r="AQ33" s="19"/>
      <c r="AR33" s="19"/>
      <c r="AS33" s="19"/>
      <c r="AT33" s="19"/>
    </row>
    <row r="34" spans="1:46">
      <c r="A34" s="24" t="n">
        <v>2020</v>
      </c>
      <c r="B34" s="10" t="s">
        <v>101</v>
      </c>
      <c r="C34" s="49" t="n">
        <v>16556</v>
      </c>
      <c r="D34" s="49" t="n">
        <v>15783</v>
      </c>
      <c r="E34" s="49" t="n">
        <v>17140</v>
      </c>
      <c r="F34" s="49" t="n">
        <v>16772</v>
      </c>
      <c r="G34" s="49" t="n">
        <v>14716</v>
      </c>
      <c r="H34" s="49" t="n">
        <v>13924</v>
      </c>
      <c r="I34" s="49" t="n">
        <v>14311</v>
      </c>
      <c r="J34" s="49" t="n">
        <v>15494</v>
      </c>
      <c r="K34" s="49" t="n">
        <v>14579</v>
      </c>
      <c r="L34" s="49" t="n">
        <v>15743</v>
      </c>
      <c r="M34" s="49" t="n">
        <v>17317</v>
      </c>
      <c r="N34" s="49" t="n">
        <v>22460</v>
      </c>
      <c r="O34" s="50" t="n">
        <v>194795</v>
      </c>
      <c r="P34" s="14"/>
      <c r="R34" s="19"/>
      <c r="S34" s="19"/>
      <c r="T34" s="19"/>
      <c r="U34" s="19"/>
      <c r="V34" s="19"/>
      <c r="W34" s="19"/>
      <c r="X34" s="19"/>
      <c r="Y34" s="19"/>
      <c r="Z34" s="19"/>
      <c r="AA34" s="19"/>
      <c r="AB34" s="19"/>
      <c r="AC34" s="19"/>
      <c r="AD34" s="19"/>
      <c r="AF34" s="14"/>
      <c r="AG34" s="14"/>
      <c r="AH34" s="19"/>
      <c r="AI34" s="19"/>
      <c r="AJ34" s="19"/>
      <c r="AK34" s="19"/>
      <c r="AL34" s="19"/>
      <c r="AM34" s="19"/>
      <c r="AN34" s="19"/>
      <c r="AO34" s="19"/>
      <c r="AP34" s="19"/>
      <c r="AQ34" s="19"/>
      <c r="AR34" s="19"/>
      <c r="AS34" s="19"/>
      <c r="AT34" s="19"/>
    </row>
    <row r="35" spans="1:46">
      <c r="A35" s="24" t="n">
        <v>2020</v>
      </c>
      <c r="B35" s="10" t="s">
        <v>102</v>
      </c>
      <c r="C35" s="49" t="n">
        <v>15577</v>
      </c>
      <c r="D35" s="49" t="n">
        <v>14530</v>
      </c>
      <c r="E35" s="49" t="n">
        <v>16076</v>
      </c>
      <c r="F35" s="49" t="n">
        <v>15569</v>
      </c>
      <c r="G35" s="49" t="n">
        <v>13959</v>
      </c>
      <c r="H35" s="49" t="n">
        <v>13143</v>
      </c>
      <c r="I35" s="49" t="n">
        <v>13202</v>
      </c>
      <c r="J35" s="49" t="n">
        <v>14477</v>
      </c>
      <c r="K35" s="49" t="n">
        <v>13704</v>
      </c>
      <c r="L35" s="49" t="n">
        <v>14762</v>
      </c>
      <c r="M35" s="49" t="n">
        <v>16683</v>
      </c>
      <c r="N35" s="49" t="n">
        <v>21929</v>
      </c>
      <c r="O35" s="50" t="n">
        <v>183611</v>
      </c>
      <c r="P35" s="14"/>
      <c r="R35" s="19"/>
      <c r="S35" s="19"/>
      <c r="T35" s="19"/>
      <c r="U35" s="19"/>
      <c r="V35" s="19"/>
      <c r="W35" s="19"/>
      <c r="X35" s="19"/>
      <c r="Y35" s="19"/>
      <c r="Z35" s="19"/>
      <c r="AA35" s="19"/>
      <c r="AB35" s="19"/>
      <c r="AC35" s="19"/>
      <c r="AD35" s="19"/>
      <c r="AF35" s="14"/>
      <c r="AG35" s="14"/>
      <c r="AH35" s="19"/>
      <c r="AI35" s="19"/>
      <c r="AJ35" s="19"/>
      <c r="AK35" s="19"/>
      <c r="AL35" s="19"/>
      <c r="AM35" s="19"/>
      <c r="AN35" s="19"/>
      <c r="AO35" s="19"/>
      <c r="AP35" s="19"/>
      <c r="AQ35" s="19"/>
      <c r="AR35" s="19"/>
      <c r="AS35" s="19"/>
      <c r="AT35" s="19"/>
    </row>
    <row r="36" spans="1:46">
      <c r="A36" s="24" t="n">
        <v>2020</v>
      </c>
      <c r="B36" s="10" t="s">
        <v>103</v>
      </c>
      <c r="C36" s="49" t="n">
        <v>12282</v>
      </c>
      <c r="D36" s="49" t="n">
        <v>11487</v>
      </c>
      <c r="E36" s="49" t="n">
        <v>12598</v>
      </c>
      <c r="F36" s="49" t="n">
        <v>11993</v>
      </c>
      <c r="G36" s="49" t="n">
        <v>10418</v>
      </c>
      <c r="H36" s="49" t="n">
        <v>9958</v>
      </c>
      <c r="I36" s="49" t="n">
        <v>10273</v>
      </c>
      <c r="J36" s="49" t="n">
        <v>11328</v>
      </c>
      <c r="K36" s="49" t="n">
        <v>10156</v>
      </c>
      <c r="L36" s="49" t="n">
        <v>11389</v>
      </c>
      <c r="M36" s="49" t="n">
        <v>12498</v>
      </c>
      <c r="N36" s="49" t="n">
        <v>16834</v>
      </c>
      <c r="O36" s="50" t="n">
        <v>141214</v>
      </c>
      <c r="P36" s="14"/>
      <c r="R36" s="19"/>
      <c r="S36" s="19"/>
      <c r="T36" s="19"/>
      <c r="U36" s="19"/>
      <c r="V36" s="19"/>
      <c r="W36" s="19"/>
      <c r="X36" s="19"/>
      <c r="Y36" s="19"/>
      <c r="Z36" s="19"/>
      <c r="AA36" s="19"/>
      <c r="AB36" s="19"/>
      <c r="AC36" s="19"/>
      <c r="AD36" s="19"/>
      <c r="AF36" s="14"/>
      <c r="AG36" s="14"/>
      <c r="AH36" s="19"/>
      <c r="AI36" s="19"/>
      <c r="AJ36" s="19"/>
      <c r="AK36" s="19"/>
      <c r="AL36" s="19"/>
      <c r="AM36" s="19"/>
      <c r="AN36" s="19"/>
      <c r="AO36" s="19"/>
      <c r="AP36" s="19"/>
      <c r="AQ36" s="19"/>
      <c r="AR36" s="19"/>
      <c r="AS36" s="19"/>
      <c r="AT36" s="19"/>
    </row>
    <row r="37" spans="1:46">
      <c r="A37" s="24" t="n">
        <v>2020</v>
      </c>
      <c r="B37" s="10" t="s">
        <v>104</v>
      </c>
      <c r="C37" s="49" t="n">
        <v>4993</v>
      </c>
      <c r="D37" s="49" t="n">
        <v>4759</v>
      </c>
      <c r="E37" s="49" t="n">
        <v>5281</v>
      </c>
      <c r="F37" s="49" t="n">
        <v>4933</v>
      </c>
      <c r="G37" s="49" t="n">
        <v>4366</v>
      </c>
      <c r="H37" s="49" t="n">
        <v>4235</v>
      </c>
      <c r="I37" s="49" t="n">
        <v>4232</v>
      </c>
      <c r="J37" s="49" t="n">
        <v>4768</v>
      </c>
      <c r="K37" s="49" t="n">
        <v>4431</v>
      </c>
      <c r="L37" s="49" t="n">
        <v>4685</v>
      </c>
      <c r="M37" s="49" t="n">
        <v>5222</v>
      </c>
      <c r="N37" s="49" t="n">
        <v>6974</v>
      </c>
      <c r="O37" s="50" t="n">
        <v>58879</v>
      </c>
      <c r="P37" s="14"/>
      <c r="R37" s="19"/>
      <c r="S37" s="19"/>
      <c r="T37" s="19"/>
      <c r="U37" s="19"/>
      <c r="V37" s="19"/>
      <c r="W37" s="19"/>
      <c r="X37" s="19"/>
      <c r="Y37" s="19"/>
      <c r="Z37" s="19"/>
      <c r="AA37" s="19"/>
      <c r="AB37" s="19"/>
      <c r="AC37" s="19"/>
      <c r="AD37" s="19"/>
      <c r="AF37" s="14"/>
      <c r="AG37" s="14"/>
      <c r="AH37" s="19"/>
      <c r="AI37" s="19"/>
      <c r="AJ37" s="19"/>
      <c r="AK37" s="19"/>
      <c r="AL37" s="19"/>
      <c r="AM37" s="19"/>
      <c r="AN37" s="19"/>
      <c r="AO37" s="19"/>
      <c r="AP37" s="19"/>
      <c r="AQ37" s="19"/>
      <c r="AR37" s="19"/>
      <c r="AS37" s="19"/>
      <c r="AT37" s="19"/>
    </row>
    <row r="38" spans="1:46">
      <c r="A38" s="20" t="n">
        <v>2019</v>
      </c>
      <c r="B38" s="11" t="s">
        <v>7</v>
      </c>
      <c r="C38" s="46" t="n">
        <v>85105</v>
      </c>
      <c r="D38" s="46" t="n">
        <v>81009</v>
      </c>
      <c r="E38" s="46" t="n">
        <v>86739</v>
      </c>
      <c r="F38" s="46" t="n">
        <v>77410</v>
      </c>
      <c r="G38" s="46" t="n">
        <v>75669</v>
      </c>
      <c r="H38" s="46" t="n">
        <v>73483</v>
      </c>
      <c r="I38" s="46" t="n">
        <v>76926</v>
      </c>
      <c r="J38" s="46" t="n">
        <v>73444</v>
      </c>
      <c r="K38" s="46" t="n">
        <v>71022</v>
      </c>
      <c r="L38" s="46" t="n">
        <v>77006</v>
      </c>
      <c r="M38" s="46" t="n">
        <v>78378</v>
      </c>
      <c r="N38" s="46" t="n">
        <v>83329</v>
      </c>
      <c r="O38" s="46" t="n">
        <v>939520</v>
      </c>
      <c r="P38" s="14"/>
      <c r="R38" s="19"/>
      <c r="S38" s="19"/>
      <c r="T38" s="19"/>
      <c r="U38" s="19"/>
      <c r="V38" s="19"/>
      <c r="W38" s="19"/>
      <c r="X38" s="19"/>
      <c r="Y38" s="19"/>
      <c r="Z38" s="19"/>
      <c r="AA38" s="19"/>
      <c r="AB38" s="19"/>
      <c r="AC38" s="19"/>
      <c r="AD38" s="19"/>
      <c r="AF38" s="14"/>
      <c r="AG38" s="14"/>
      <c r="AH38" s="19"/>
      <c r="AI38" s="19"/>
      <c r="AJ38" s="19"/>
      <c r="AK38" s="19"/>
      <c r="AL38" s="19"/>
      <c r="AM38" s="19"/>
      <c r="AN38" s="19"/>
      <c r="AO38" s="19"/>
      <c r="AP38" s="19"/>
      <c r="AQ38" s="19"/>
      <c r="AR38" s="19"/>
      <c r="AS38" s="19"/>
      <c r="AT38" s="19"/>
    </row>
    <row r="39" spans="1:46">
      <c r="A39" s="22" t="n">
        <v>2019</v>
      </c>
      <c r="B39" s="8" t="s">
        <v>89</v>
      </c>
      <c r="C39" s="47" t="n">
        <v>333</v>
      </c>
      <c r="D39" s="47" t="n">
        <v>326</v>
      </c>
      <c r="E39" s="47" t="n">
        <v>320</v>
      </c>
      <c r="F39" s="47" t="n">
        <v>294</v>
      </c>
      <c r="G39" s="47" t="n">
        <v>272</v>
      </c>
      <c r="H39" s="47" t="n">
        <v>297</v>
      </c>
      <c r="I39" s="47" t="n">
        <v>283</v>
      </c>
      <c r="J39" s="47" t="n">
        <v>283</v>
      </c>
      <c r="K39" s="47" t="n">
        <v>285</v>
      </c>
      <c r="L39" s="47" t="n">
        <v>279</v>
      </c>
      <c r="M39" s="47" t="n">
        <v>276</v>
      </c>
      <c r="N39" s="47" t="n">
        <v>308</v>
      </c>
      <c r="O39" s="47" t="n">
        <v>3556</v>
      </c>
      <c r="P39" s="14"/>
      <c r="R39" s="19"/>
      <c r="S39" s="19"/>
      <c r="T39" s="19"/>
      <c r="U39" s="19"/>
      <c r="V39" s="19"/>
      <c r="W39" s="19"/>
      <c r="X39" s="19"/>
      <c r="Y39" s="19"/>
      <c r="Z39" s="19"/>
      <c r="AA39" s="19"/>
      <c r="AB39" s="19"/>
      <c r="AC39" s="19"/>
      <c r="AD39" s="19"/>
      <c r="AF39" s="14"/>
      <c r="AG39" s="14"/>
      <c r="AH39" s="19"/>
      <c r="AI39" s="19"/>
      <c r="AJ39" s="19"/>
      <c r="AK39" s="19"/>
      <c r="AL39" s="19"/>
      <c r="AM39" s="19"/>
      <c r="AN39" s="19"/>
      <c r="AO39" s="19"/>
      <c r="AP39" s="19"/>
      <c r="AQ39" s="19"/>
      <c r="AR39" s="19"/>
      <c r="AS39" s="19"/>
      <c r="AT39" s="19"/>
    </row>
    <row r="40" spans="1:46">
      <c r="A40" s="22" t="n">
        <v>2019</v>
      </c>
      <c r="B40" s="8" t="s">
        <v>90</v>
      </c>
      <c r="C40" s="47" t="n">
        <v>333</v>
      </c>
      <c r="D40" s="47" t="n">
        <v>327</v>
      </c>
      <c r="E40" s="47" t="n">
        <v>332</v>
      </c>
      <c r="F40" s="47" t="n">
        <v>305</v>
      </c>
      <c r="G40" s="47" t="n">
        <v>337</v>
      </c>
      <c r="H40" s="47" t="n">
        <v>335</v>
      </c>
      <c r="I40" s="47" t="n">
        <v>370</v>
      </c>
      <c r="J40" s="47" t="n">
        <v>363</v>
      </c>
      <c r="K40" s="47" t="n">
        <v>303</v>
      </c>
      <c r="L40" s="47" t="n">
        <v>319</v>
      </c>
      <c r="M40" s="47" t="n">
        <v>327</v>
      </c>
      <c r="N40" s="47" t="n">
        <v>318</v>
      </c>
      <c r="O40" s="47" t="n">
        <v>3969</v>
      </c>
      <c r="P40" s="14"/>
      <c r="R40" s="19"/>
      <c r="S40" s="19"/>
      <c r="T40" s="19"/>
      <c r="U40" s="19"/>
      <c r="V40" s="19"/>
      <c r="W40" s="19"/>
      <c r="X40" s="19"/>
      <c r="Y40" s="19"/>
      <c r="Z40" s="19"/>
      <c r="AA40" s="19"/>
      <c r="AB40" s="19"/>
      <c r="AC40" s="19"/>
      <c r="AD40" s="19"/>
      <c r="AF40" s="14"/>
      <c r="AG40" s="14"/>
      <c r="AH40" s="19"/>
      <c r="AI40" s="19"/>
      <c r="AJ40" s="19"/>
      <c r="AK40" s="19"/>
      <c r="AL40" s="19"/>
      <c r="AM40" s="19"/>
      <c r="AN40" s="19"/>
      <c r="AO40" s="19"/>
      <c r="AP40" s="19"/>
      <c r="AQ40" s="19"/>
      <c r="AR40" s="19"/>
      <c r="AS40" s="19"/>
      <c r="AT40" s="19"/>
    </row>
    <row r="41" spans="1:46">
      <c r="A41" s="22" t="n">
        <v>2019</v>
      </c>
      <c r="B41" s="8" t="s">
        <v>91</v>
      </c>
      <c r="C41" s="47" t="n">
        <v>232</v>
      </c>
      <c r="D41" s="47" t="n">
        <v>199</v>
      </c>
      <c r="E41" s="47" t="n">
        <v>228</v>
      </c>
      <c r="F41" s="47" t="n">
        <v>238</v>
      </c>
      <c r="G41" s="47" t="n">
        <v>220</v>
      </c>
      <c r="H41" s="47" t="n">
        <v>224</v>
      </c>
      <c r="I41" s="47" t="n">
        <v>218</v>
      </c>
      <c r="J41" s="47" t="n">
        <v>215</v>
      </c>
      <c r="K41" s="47" t="n">
        <v>219</v>
      </c>
      <c r="L41" s="47" t="n">
        <v>213</v>
      </c>
      <c r="M41" s="47" t="n">
        <v>209</v>
      </c>
      <c r="N41" s="47" t="n">
        <v>220</v>
      </c>
      <c r="O41" s="47" t="n">
        <v>2635</v>
      </c>
      <c r="P41" s="14"/>
      <c r="R41" s="19"/>
      <c r="S41" s="19"/>
      <c r="T41" s="19"/>
      <c r="U41" s="19"/>
      <c r="V41" s="19"/>
      <c r="W41" s="19"/>
      <c r="X41" s="19"/>
      <c r="Y41" s="19"/>
      <c r="Z41" s="19"/>
      <c r="AA41" s="19"/>
      <c r="AB41" s="19"/>
      <c r="AC41" s="19"/>
      <c r="AD41" s="19"/>
      <c r="AF41" s="14"/>
      <c r="AG41" s="14"/>
      <c r="AH41" s="19"/>
      <c r="AI41" s="19"/>
      <c r="AJ41" s="19"/>
      <c r="AK41" s="19"/>
      <c r="AL41" s="19"/>
      <c r="AM41" s="19"/>
      <c r="AN41" s="19"/>
      <c r="AO41" s="19"/>
      <c r="AP41" s="19"/>
      <c r="AQ41" s="19"/>
      <c r="AR41" s="19"/>
      <c r="AS41" s="19"/>
      <c r="AT41" s="19"/>
    </row>
    <row r="42" spans="1:46">
      <c r="A42" s="22" t="n">
        <v>2019</v>
      </c>
      <c r="B42" s="8" t="s">
        <v>92</v>
      </c>
      <c r="C42" s="47" t="n">
        <v>306</v>
      </c>
      <c r="D42" s="47" t="n">
        <v>323</v>
      </c>
      <c r="E42" s="47" t="n">
        <v>335</v>
      </c>
      <c r="F42" s="47" t="n">
        <v>308</v>
      </c>
      <c r="G42" s="47" t="n">
        <v>289</v>
      </c>
      <c r="H42" s="47" t="n">
        <v>336</v>
      </c>
      <c r="I42" s="47" t="n">
        <v>317</v>
      </c>
      <c r="J42" s="47" t="n">
        <v>343</v>
      </c>
      <c r="K42" s="47" t="n">
        <v>324</v>
      </c>
      <c r="L42" s="47" t="n">
        <v>334</v>
      </c>
      <c r="M42" s="47" t="n">
        <v>326</v>
      </c>
      <c r="N42" s="47" t="n">
        <v>358</v>
      </c>
      <c r="O42" s="47" t="n">
        <v>3899</v>
      </c>
      <c r="P42" s="14"/>
      <c r="R42" s="19"/>
      <c r="S42" s="19"/>
      <c r="T42" s="19"/>
      <c r="U42" s="19"/>
      <c r="V42" s="19"/>
      <c r="W42" s="19"/>
      <c r="X42" s="19"/>
      <c r="Y42" s="19"/>
      <c r="Z42" s="19"/>
      <c r="AA42" s="19"/>
      <c r="AB42" s="19"/>
      <c r="AC42" s="19"/>
      <c r="AD42" s="19"/>
      <c r="AF42" s="14"/>
      <c r="AG42" s="14"/>
      <c r="AH42" s="19"/>
      <c r="AI42" s="19"/>
      <c r="AJ42" s="19"/>
      <c r="AK42" s="19"/>
      <c r="AL42" s="19"/>
      <c r="AM42" s="19"/>
      <c r="AN42" s="19"/>
      <c r="AO42" s="19"/>
      <c r="AP42" s="19"/>
      <c r="AQ42" s="19"/>
      <c r="AR42" s="19"/>
      <c r="AS42" s="19"/>
      <c r="AT42" s="19"/>
    </row>
    <row r="43" spans="1:46">
      <c r="A43" s="22" t="n">
        <v>2019</v>
      </c>
      <c r="B43" s="8" t="s">
        <v>93</v>
      </c>
      <c r="C43" s="47" t="n">
        <v>485</v>
      </c>
      <c r="D43" s="47" t="n">
        <v>449</v>
      </c>
      <c r="E43" s="47" t="n">
        <v>498</v>
      </c>
      <c r="F43" s="47" t="n">
        <v>416</v>
      </c>
      <c r="G43" s="47" t="n">
        <v>445</v>
      </c>
      <c r="H43" s="47" t="n">
        <v>476</v>
      </c>
      <c r="I43" s="47" t="n">
        <v>443</v>
      </c>
      <c r="J43" s="47" t="n">
        <v>448</v>
      </c>
      <c r="K43" s="47" t="n">
        <v>432</v>
      </c>
      <c r="L43" s="47" t="n">
        <v>445</v>
      </c>
      <c r="M43" s="47" t="n">
        <v>470</v>
      </c>
      <c r="N43" s="47" t="n">
        <v>428</v>
      </c>
      <c r="O43" s="47" t="n">
        <v>5435</v>
      </c>
      <c r="P43" s="14"/>
      <c r="R43" s="19"/>
      <c r="S43" s="19"/>
      <c r="T43" s="19"/>
      <c r="U43" s="19"/>
      <c r="V43" s="19"/>
      <c r="W43" s="19"/>
      <c r="X43" s="19"/>
      <c r="Y43" s="19"/>
      <c r="Z43" s="19"/>
      <c r="AA43" s="19"/>
      <c r="AB43" s="19"/>
      <c r="AC43" s="19"/>
      <c r="AD43" s="19"/>
      <c r="AF43" s="14"/>
      <c r="AG43" s="14"/>
      <c r="AH43" s="19"/>
      <c r="AI43" s="19"/>
      <c r="AJ43" s="19"/>
      <c r="AK43" s="19"/>
      <c r="AL43" s="19"/>
      <c r="AM43" s="19"/>
      <c r="AN43" s="19"/>
      <c r="AO43" s="19"/>
      <c r="AP43" s="19"/>
      <c r="AQ43" s="19"/>
      <c r="AR43" s="19"/>
      <c r="AS43" s="19"/>
      <c r="AT43" s="19"/>
    </row>
    <row r="44" spans="1:46">
      <c r="A44" s="22" t="n">
        <v>2019</v>
      </c>
      <c r="B44" s="8" t="s">
        <v>94</v>
      </c>
      <c r="C44" s="47" t="n">
        <v>952</v>
      </c>
      <c r="D44" s="47" t="n">
        <v>851</v>
      </c>
      <c r="E44" s="47" t="n">
        <v>892</v>
      </c>
      <c r="F44" s="47" t="n">
        <v>850</v>
      </c>
      <c r="G44" s="47" t="n">
        <v>823</v>
      </c>
      <c r="H44" s="47" t="n">
        <v>857</v>
      </c>
      <c r="I44" s="47" t="n">
        <v>814</v>
      </c>
      <c r="J44" s="47" t="n">
        <v>824</v>
      </c>
      <c r="K44" s="47" t="n">
        <v>781</v>
      </c>
      <c r="L44" s="47" t="n">
        <v>847</v>
      </c>
      <c r="M44" s="47" t="n">
        <v>814</v>
      </c>
      <c r="N44" s="47" t="n">
        <v>835</v>
      </c>
      <c r="O44" s="47" t="n">
        <v>10140</v>
      </c>
      <c r="P44" s="14"/>
      <c r="R44" s="19"/>
      <c r="S44" s="19"/>
      <c r="T44" s="19"/>
      <c r="U44" s="19"/>
      <c r="V44" s="19"/>
      <c r="W44" s="19"/>
      <c r="X44" s="19"/>
      <c r="Y44" s="19"/>
      <c r="Z44" s="19"/>
      <c r="AA44" s="19"/>
      <c r="AB44" s="19"/>
      <c r="AC44" s="19"/>
      <c r="AD44" s="19"/>
      <c r="AF44" s="14"/>
      <c r="AG44" s="14"/>
      <c r="AH44" s="19"/>
      <c r="AI44" s="19"/>
      <c r="AJ44" s="19"/>
      <c r="AK44" s="19"/>
      <c r="AL44" s="19"/>
      <c r="AM44" s="19"/>
      <c r="AN44" s="19"/>
      <c r="AO44" s="19"/>
      <c r="AP44" s="19"/>
      <c r="AQ44" s="19"/>
      <c r="AR44" s="19"/>
      <c r="AS44" s="19"/>
      <c r="AT44" s="19"/>
    </row>
    <row r="45" spans="1:46">
      <c r="A45" s="22" t="n">
        <v>2019</v>
      </c>
      <c r="B45" s="8" t="s">
        <v>95</v>
      </c>
      <c r="C45" s="47" t="n">
        <v>1981</v>
      </c>
      <c r="D45" s="47" t="n">
        <v>1852</v>
      </c>
      <c r="E45" s="47" t="n">
        <v>1961</v>
      </c>
      <c r="F45" s="47" t="n">
        <v>1770</v>
      </c>
      <c r="G45" s="47" t="n">
        <v>1703</v>
      </c>
      <c r="H45" s="47" t="n">
        <v>1758</v>
      </c>
      <c r="I45" s="47" t="n">
        <v>1762</v>
      </c>
      <c r="J45" s="47" t="n">
        <v>1740</v>
      </c>
      <c r="K45" s="47" t="n">
        <v>1743</v>
      </c>
      <c r="L45" s="47" t="n">
        <v>1698</v>
      </c>
      <c r="M45" s="47" t="n">
        <v>1695</v>
      </c>
      <c r="N45" s="47" t="n">
        <v>1752</v>
      </c>
      <c r="O45" s="47" t="n">
        <v>21415</v>
      </c>
      <c r="P45" s="14"/>
      <c r="R45" s="19"/>
      <c r="S45" s="19"/>
      <c r="T45" s="19"/>
      <c r="U45" s="19"/>
      <c r="V45" s="19"/>
      <c r="W45" s="19"/>
      <c r="X45" s="19"/>
      <c r="Y45" s="19"/>
      <c r="Z45" s="19"/>
      <c r="AA45" s="19"/>
      <c r="AB45" s="19"/>
      <c r="AC45" s="19"/>
      <c r="AD45" s="19"/>
      <c r="AF45" s="14"/>
      <c r="AG45" s="14"/>
      <c r="AH45" s="19"/>
      <c r="AI45" s="19"/>
      <c r="AJ45" s="19"/>
      <c r="AK45" s="19"/>
      <c r="AL45" s="19"/>
      <c r="AM45" s="19"/>
      <c r="AN45" s="19"/>
      <c r="AO45" s="19"/>
      <c r="AP45" s="19"/>
      <c r="AQ45" s="19"/>
      <c r="AR45" s="19"/>
      <c r="AS45" s="19"/>
      <c r="AT45" s="19"/>
    </row>
    <row r="46" spans="1:46">
      <c r="A46" s="22" t="n">
        <v>2019</v>
      </c>
      <c r="B46" s="8" t="s">
        <v>96</v>
      </c>
      <c r="C46" s="47" t="n">
        <v>3132</v>
      </c>
      <c r="D46" s="47" t="n">
        <v>2949</v>
      </c>
      <c r="E46" s="47" t="n">
        <v>3129</v>
      </c>
      <c r="F46" s="47" t="n">
        <v>2956</v>
      </c>
      <c r="G46" s="47" t="n">
        <v>2963</v>
      </c>
      <c r="H46" s="47" t="n">
        <v>2908</v>
      </c>
      <c r="I46" s="47" t="n">
        <v>2990</v>
      </c>
      <c r="J46" s="47" t="n">
        <v>2821</v>
      </c>
      <c r="K46" s="47" t="n">
        <v>2769</v>
      </c>
      <c r="L46" s="47" t="n">
        <v>2900</v>
      </c>
      <c r="M46" s="47" t="n">
        <v>2969</v>
      </c>
      <c r="N46" s="47" t="n">
        <v>3066</v>
      </c>
      <c r="O46" s="47" t="n">
        <v>35552</v>
      </c>
      <c r="P46" s="14"/>
      <c r="R46" s="19"/>
      <c r="S46" s="19"/>
      <c r="T46" s="19"/>
      <c r="U46" s="19"/>
      <c r="V46" s="19"/>
      <c r="W46" s="19"/>
      <c r="X46" s="19"/>
      <c r="Y46" s="19"/>
      <c r="Z46" s="19"/>
      <c r="AA46" s="19"/>
      <c r="AB46" s="19"/>
      <c r="AC46" s="19"/>
      <c r="AD46" s="19"/>
      <c r="AF46" s="14"/>
      <c r="AG46" s="14"/>
      <c r="AH46" s="19"/>
      <c r="AI46" s="19"/>
      <c r="AJ46" s="19"/>
      <c r="AK46" s="19"/>
      <c r="AL46" s="19"/>
      <c r="AM46" s="19"/>
      <c r="AN46" s="19"/>
      <c r="AO46" s="19"/>
      <c r="AP46" s="19"/>
      <c r="AQ46" s="19"/>
      <c r="AR46" s="19"/>
      <c r="AS46" s="19"/>
      <c r="AT46" s="19"/>
    </row>
    <row r="47" spans="1:46">
      <c r="A47" s="22" t="n">
        <v>2019</v>
      </c>
      <c r="B47" s="8" t="s">
        <v>97</v>
      </c>
      <c r="C47" s="47" t="n">
        <v>4424</v>
      </c>
      <c r="D47" s="47" t="n">
        <v>4060</v>
      </c>
      <c r="E47" s="47" t="n">
        <v>4499</v>
      </c>
      <c r="F47" s="47" t="n">
        <v>3965</v>
      </c>
      <c r="G47" s="47" t="n">
        <v>4014</v>
      </c>
      <c r="H47" s="47" t="n">
        <v>3936</v>
      </c>
      <c r="I47" s="47" t="n">
        <v>4072</v>
      </c>
      <c r="J47" s="47" t="n">
        <v>3904</v>
      </c>
      <c r="K47" s="47" t="n">
        <v>3756</v>
      </c>
      <c r="L47" s="47" t="n">
        <v>4075</v>
      </c>
      <c r="M47" s="47" t="n">
        <v>4065</v>
      </c>
      <c r="N47" s="47" t="n">
        <v>4196</v>
      </c>
      <c r="O47" s="47" t="n">
        <v>48966</v>
      </c>
      <c r="P47" s="14"/>
      <c r="R47" s="19"/>
      <c r="S47" s="19"/>
      <c r="T47" s="19"/>
      <c r="U47" s="19"/>
      <c r="V47" s="19"/>
      <c r="W47" s="19"/>
      <c r="X47" s="19"/>
      <c r="Y47" s="19"/>
      <c r="Z47" s="19"/>
      <c r="AA47" s="19"/>
      <c r="AB47" s="19"/>
      <c r="AC47" s="19"/>
      <c r="AD47" s="19"/>
      <c r="AF47" s="14"/>
      <c r="AG47" s="14"/>
      <c r="AH47" s="19"/>
      <c r="AI47" s="19"/>
      <c r="AJ47" s="19"/>
      <c r="AK47" s="19"/>
      <c r="AL47" s="19"/>
      <c r="AM47" s="19"/>
      <c r="AN47" s="19"/>
      <c r="AO47" s="19"/>
      <c r="AP47" s="19"/>
      <c r="AQ47" s="19"/>
      <c r="AR47" s="19"/>
      <c r="AS47" s="19"/>
      <c r="AT47" s="19"/>
    </row>
    <row r="48" spans="1:46">
      <c r="A48" s="22" t="n">
        <v>2019</v>
      </c>
      <c r="B48" s="8" t="s">
        <v>98</v>
      </c>
      <c r="C48" s="47" t="n">
        <v>5824</v>
      </c>
      <c r="D48" s="47" t="n">
        <v>5617</v>
      </c>
      <c r="E48" s="47" t="n">
        <v>5827</v>
      </c>
      <c r="F48" s="47" t="n">
        <v>5340</v>
      </c>
      <c r="G48" s="47" t="n">
        <v>5426</v>
      </c>
      <c r="H48" s="47" t="n">
        <v>5122</v>
      </c>
      <c r="I48" s="47" t="n">
        <v>5527</v>
      </c>
      <c r="J48" s="47" t="n">
        <v>5294</v>
      </c>
      <c r="K48" s="47" t="n">
        <v>5124</v>
      </c>
      <c r="L48" s="47" t="n">
        <v>5361</v>
      </c>
      <c r="M48" s="47" t="n">
        <v>5287</v>
      </c>
      <c r="N48" s="47" t="n">
        <v>5755</v>
      </c>
      <c r="O48" s="47" t="n">
        <v>65504</v>
      </c>
      <c r="P48" s="14"/>
      <c r="R48" s="19"/>
      <c r="S48" s="19"/>
      <c r="T48" s="19"/>
      <c r="U48" s="19"/>
      <c r="V48" s="19"/>
      <c r="W48" s="19"/>
      <c r="X48" s="19"/>
      <c r="Y48" s="19"/>
      <c r="Z48" s="19"/>
      <c r="AA48" s="19"/>
      <c r="AB48" s="19"/>
      <c r="AC48" s="19"/>
      <c r="AD48" s="19"/>
      <c r="AF48" s="14"/>
      <c r="AG48" s="14"/>
      <c r="AH48" s="19"/>
      <c r="AI48" s="19"/>
      <c r="AJ48" s="19"/>
      <c r="AK48" s="19"/>
      <c r="AL48" s="19"/>
      <c r="AM48" s="19"/>
      <c r="AN48" s="19"/>
      <c r="AO48" s="19"/>
      <c r="AP48" s="19"/>
      <c r="AQ48" s="19"/>
      <c r="AR48" s="19"/>
      <c r="AS48" s="19"/>
      <c r="AT48" s="19"/>
    </row>
    <row r="49" spans="1:46">
      <c r="A49" s="22" t="n">
        <v>2019</v>
      </c>
      <c r="B49" s="8" t="s">
        <v>99</v>
      </c>
      <c r="C49" s="47" t="n">
        <v>6542</v>
      </c>
      <c r="D49" s="47" t="n">
        <v>6391</v>
      </c>
      <c r="E49" s="47" t="n">
        <v>6703</v>
      </c>
      <c r="F49" s="47" t="n">
        <v>6140</v>
      </c>
      <c r="G49" s="47" t="n">
        <v>6010</v>
      </c>
      <c r="H49" s="47" t="n">
        <v>5746</v>
      </c>
      <c r="I49" s="47" t="n">
        <v>6129</v>
      </c>
      <c r="J49" s="47" t="n">
        <v>5839</v>
      </c>
      <c r="K49" s="47" t="n">
        <v>5593</v>
      </c>
      <c r="L49" s="47" t="n">
        <v>6116</v>
      </c>
      <c r="M49" s="47" t="n">
        <v>6115</v>
      </c>
      <c r="N49" s="47" t="n">
        <v>6566</v>
      </c>
      <c r="O49" s="47" t="n">
        <v>73890</v>
      </c>
      <c r="P49" s="14"/>
      <c r="R49" s="19"/>
      <c r="S49" s="19"/>
      <c r="T49" s="19"/>
      <c r="U49" s="19"/>
      <c r="V49" s="19"/>
      <c r="W49" s="19"/>
      <c r="X49" s="19"/>
      <c r="Y49" s="19"/>
      <c r="Z49" s="19"/>
      <c r="AA49" s="19"/>
      <c r="AB49" s="19"/>
      <c r="AC49" s="19"/>
      <c r="AD49" s="19"/>
      <c r="AF49" s="14"/>
      <c r="AG49" s="14"/>
      <c r="AH49" s="19"/>
      <c r="AI49" s="19"/>
      <c r="AJ49" s="19"/>
      <c r="AK49" s="19"/>
      <c r="AL49" s="19"/>
      <c r="AM49" s="19"/>
      <c r="AN49" s="19"/>
      <c r="AO49" s="19"/>
      <c r="AP49" s="19"/>
      <c r="AQ49" s="19"/>
      <c r="AR49" s="19"/>
      <c r="AS49" s="19"/>
      <c r="AT49" s="19"/>
    </row>
    <row r="50" spans="1:46">
      <c r="A50" s="22" t="n">
        <v>2019</v>
      </c>
      <c r="B50" s="8" t="s">
        <v>100</v>
      </c>
      <c r="C50" s="47" t="n">
        <v>11790</v>
      </c>
      <c r="D50" s="47" t="n">
        <v>11199</v>
      </c>
      <c r="E50" s="47" t="n">
        <v>12089</v>
      </c>
      <c r="F50" s="47" t="n">
        <v>10862</v>
      </c>
      <c r="G50" s="47" t="n">
        <v>10606</v>
      </c>
      <c r="H50" s="47" t="n">
        <v>10217</v>
      </c>
      <c r="I50" s="47" t="n">
        <v>10452</v>
      </c>
      <c r="J50" s="47" t="n">
        <v>10041</v>
      </c>
      <c r="K50" s="47" t="n">
        <v>9713</v>
      </c>
      <c r="L50" s="47" t="n">
        <v>10518</v>
      </c>
      <c r="M50" s="47" t="n">
        <v>10513</v>
      </c>
      <c r="N50" s="47" t="n">
        <v>11065</v>
      </c>
      <c r="O50" s="47" t="n">
        <v>129065</v>
      </c>
      <c r="P50" s="14"/>
      <c r="R50" s="19"/>
      <c r="S50" s="19"/>
      <c r="T50" s="19"/>
      <c r="U50" s="19"/>
      <c r="V50" s="19"/>
      <c r="W50" s="19"/>
      <c r="X50" s="19"/>
      <c r="Y50" s="19"/>
      <c r="Z50" s="19"/>
      <c r="AA50" s="19"/>
      <c r="AB50" s="19"/>
      <c r="AC50" s="19"/>
      <c r="AD50" s="19"/>
      <c r="AF50" s="14"/>
      <c r="AG50" s="14"/>
      <c r="AH50" s="19"/>
      <c r="AI50" s="19"/>
      <c r="AJ50" s="19"/>
      <c r="AK50" s="19"/>
      <c r="AL50" s="19"/>
      <c r="AM50" s="19"/>
      <c r="AN50" s="19"/>
      <c r="AO50" s="19"/>
      <c r="AP50" s="19"/>
      <c r="AQ50" s="19"/>
      <c r="AR50" s="19"/>
      <c r="AS50" s="19"/>
      <c r="AT50" s="19"/>
    </row>
    <row r="51" spans="1:46">
      <c r="A51" s="22" t="n">
        <v>2019</v>
      </c>
      <c r="B51" s="8" t="s">
        <v>101</v>
      </c>
      <c r="C51" s="47" t="n">
        <v>16152</v>
      </c>
      <c r="D51" s="47" t="n">
        <v>15632</v>
      </c>
      <c r="E51" s="47" t="n">
        <v>16724</v>
      </c>
      <c r="F51" s="47" t="n">
        <v>14947</v>
      </c>
      <c r="G51" s="47" t="n">
        <v>14562</v>
      </c>
      <c r="H51" s="47" t="n">
        <v>14108</v>
      </c>
      <c r="I51" s="47" t="n">
        <v>14949</v>
      </c>
      <c r="J51" s="47" t="n">
        <v>14177</v>
      </c>
      <c r="K51" s="47" t="n">
        <v>13702</v>
      </c>
      <c r="L51" s="47" t="n">
        <v>14922</v>
      </c>
      <c r="M51" s="47" t="n">
        <v>15388</v>
      </c>
      <c r="N51" s="47" t="n">
        <v>16176</v>
      </c>
      <c r="O51" s="47" t="n">
        <v>181439</v>
      </c>
      <c r="P51" s="14"/>
      <c r="R51" s="19"/>
      <c r="S51" s="19"/>
      <c r="T51" s="19"/>
      <c r="U51" s="19"/>
      <c r="V51" s="19"/>
      <c r="W51" s="19"/>
      <c r="X51" s="19"/>
      <c r="Y51" s="19"/>
      <c r="Z51" s="19"/>
      <c r="AA51" s="19"/>
      <c r="AB51" s="19"/>
      <c r="AC51" s="19"/>
      <c r="AD51" s="19"/>
      <c r="AF51" s="14"/>
      <c r="AG51" s="14"/>
      <c r="AH51" s="19"/>
      <c r="AI51" s="19"/>
      <c r="AJ51" s="19"/>
      <c r="AK51" s="19"/>
      <c r="AL51" s="19"/>
      <c r="AM51" s="19"/>
      <c r="AN51" s="19"/>
      <c r="AO51" s="19"/>
      <c r="AP51" s="19"/>
      <c r="AQ51" s="19"/>
      <c r="AR51" s="19"/>
      <c r="AS51" s="19"/>
      <c r="AT51" s="19"/>
    </row>
    <row r="52" spans="1:46">
      <c r="A52" s="22" t="n">
        <v>2019</v>
      </c>
      <c r="B52" s="8" t="s">
        <v>102</v>
      </c>
      <c r="C52" s="47" t="n">
        <v>15582</v>
      </c>
      <c r="D52" s="47" t="n">
        <v>14812</v>
      </c>
      <c r="E52" s="47" t="n">
        <v>15852</v>
      </c>
      <c r="F52" s="47" t="n">
        <v>13883</v>
      </c>
      <c r="G52" s="47" t="n">
        <v>13236</v>
      </c>
      <c r="H52" s="47" t="n">
        <v>13055</v>
      </c>
      <c r="I52" s="47" t="n">
        <v>13615</v>
      </c>
      <c r="J52" s="47" t="n">
        <v>13033</v>
      </c>
      <c r="K52" s="47" t="n">
        <v>12550</v>
      </c>
      <c r="L52" s="47" t="n">
        <v>13783</v>
      </c>
      <c r="M52" s="47" t="n">
        <v>14115</v>
      </c>
      <c r="N52" s="47" t="n">
        <v>15410</v>
      </c>
      <c r="O52" s="47" t="n">
        <v>168926</v>
      </c>
      <c r="P52" s="14"/>
      <c r="R52" s="19"/>
      <c r="S52" s="19"/>
      <c r="T52" s="19"/>
      <c r="U52" s="19"/>
      <c r="V52" s="19"/>
      <c r="W52" s="19"/>
      <c r="X52" s="19"/>
      <c r="Y52" s="19"/>
      <c r="Z52" s="19"/>
      <c r="AA52" s="19"/>
      <c r="AB52" s="19"/>
      <c r="AC52" s="19"/>
      <c r="AD52" s="19"/>
      <c r="AF52" s="14"/>
      <c r="AG52" s="14"/>
      <c r="AH52" s="19"/>
      <c r="AI52" s="19"/>
      <c r="AJ52" s="19"/>
      <c r="AK52" s="19"/>
      <c r="AL52" s="19"/>
      <c r="AM52" s="19"/>
      <c r="AN52" s="19"/>
      <c r="AO52" s="19"/>
      <c r="AP52" s="19"/>
      <c r="AQ52" s="19"/>
      <c r="AR52" s="19"/>
      <c r="AS52" s="19"/>
      <c r="AT52" s="19"/>
    </row>
    <row r="53" spans="1:46">
      <c r="A53" s="22" t="n">
        <v>2019</v>
      </c>
      <c r="B53" s="8" t="s">
        <v>103</v>
      </c>
      <c r="C53" s="47" t="n">
        <v>11986</v>
      </c>
      <c r="D53" s="47" t="n">
        <v>11402</v>
      </c>
      <c r="E53" s="47" t="n">
        <v>12319</v>
      </c>
      <c r="F53" s="47" t="n">
        <v>10703</v>
      </c>
      <c r="G53" s="47" t="n">
        <v>10492</v>
      </c>
      <c r="H53" s="47" t="n">
        <v>9980</v>
      </c>
      <c r="I53" s="47" t="n">
        <v>10611</v>
      </c>
      <c r="J53" s="47" t="n">
        <v>10048</v>
      </c>
      <c r="K53" s="47" t="n">
        <v>9768</v>
      </c>
      <c r="L53" s="47" t="n">
        <v>10727</v>
      </c>
      <c r="M53" s="47" t="n">
        <v>11234</v>
      </c>
      <c r="N53" s="47" t="n">
        <v>11987</v>
      </c>
      <c r="O53" s="47" t="n">
        <v>131257</v>
      </c>
      <c r="P53" s="14"/>
      <c r="R53" s="19"/>
      <c r="S53" s="19"/>
      <c r="T53" s="19"/>
      <c r="U53" s="19"/>
      <c r="V53" s="19"/>
      <c r="W53" s="19"/>
      <c r="X53" s="19"/>
      <c r="Y53" s="19"/>
      <c r="Z53" s="19"/>
      <c r="AA53" s="19"/>
      <c r="AB53" s="19"/>
      <c r="AC53" s="19"/>
      <c r="AD53" s="19"/>
      <c r="AF53" s="14"/>
      <c r="AG53" s="14"/>
      <c r="AH53" s="19"/>
      <c r="AI53" s="19"/>
      <c r="AJ53" s="19"/>
      <c r="AK53" s="19"/>
      <c r="AL53" s="19"/>
      <c r="AM53" s="19"/>
      <c r="AN53" s="19"/>
      <c r="AO53" s="19"/>
      <c r="AP53" s="19"/>
      <c r="AQ53" s="19"/>
      <c r="AR53" s="19"/>
      <c r="AS53" s="19"/>
      <c r="AT53" s="19"/>
    </row>
    <row r="54" spans="1:46">
      <c r="A54" s="22" t="n">
        <v>2019</v>
      </c>
      <c r="B54" s="8" t="s">
        <v>104</v>
      </c>
      <c r="C54" s="47" t="n">
        <v>5051</v>
      </c>
      <c r="D54" s="47" t="n">
        <v>4620</v>
      </c>
      <c r="E54" s="47" t="n">
        <v>5031</v>
      </c>
      <c r="F54" s="47" t="n">
        <v>4433</v>
      </c>
      <c r="G54" s="47" t="n">
        <v>4271</v>
      </c>
      <c r="H54" s="47" t="n">
        <v>4128</v>
      </c>
      <c r="I54" s="47" t="n">
        <v>4374</v>
      </c>
      <c r="J54" s="47" t="n">
        <v>4071</v>
      </c>
      <c r="K54" s="47" t="n">
        <v>3960</v>
      </c>
      <c r="L54" s="47" t="n">
        <v>4469</v>
      </c>
      <c r="M54" s="47" t="n">
        <v>4575</v>
      </c>
      <c r="N54" s="47" t="n">
        <v>4889</v>
      </c>
      <c r="O54" s="47" t="n">
        <v>53872</v>
      </c>
      <c r="P54" s="14"/>
      <c r="R54" s="19"/>
      <c r="S54" s="19"/>
      <c r="T54" s="19"/>
      <c r="U54" s="19"/>
      <c r="V54" s="19"/>
      <c r="W54" s="19"/>
      <c r="X54" s="19"/>
      <c r="Y54" s="19"/>
      <c r="Z54" s="19"/>
      <c r="AA54" s="19"/>
      <c r="AB54" s="19"/>
      <c r="AC54" s="19"/>
      <c r="AD54" s="19"/>
      <c r="AF54" s="14"/>
      <c r="AG54" s="14"/>
      <c r="AH54" s="19"/>
      <c r="AI54" s="19"/>
      <c r="AJ54" s="19"/>
      <c r="AK54" s="19"/>
      <c r="AL54" s="19"/>
      <c r="AM54" s="19"/>
      <c r="AN54" s="19"/>
      <c r="AO54" s="19"/>
      <c r="AP54" s="19"/>
      <c r="AQ54" s="19"/>
      <c r="AR54" s="19"/>
      <c r="AS54" s="19"/>
      <c r="AT54" s="19"/>
    </row>
    <row r="55" spans="1:46">
      <c r="A55" s="25" t="n">
        <v>2018</v>
      </c>
      <c r="B55" s="9" t="s">
        <v>7</v>
      </c>
      <c r="C55" s="48" t="n">
        <v>84973</v>
      </c>
      <c r="D55" s="48" t="n">
        <v>85799</v>
      </c>
      <c r="E55" s="48" t="n">
        <v>107104</v>
      </c>
      <c r="F55" s="48" t="n">
        <v>79539</v>
      </c>
      <c r="G55" s="48" t="n">
        <v>74648</v>
      </c>
      <c r="H55" s="48" t="n">
        <v>69328</v>
      </c>
      <c r="I55" s="48" t="n">
        <v>75605</v>
      </c>
      <c r="J55" s="48" t="n">
        <v>78370</v>
      </c>
      <c r="K55" s="48" t="n">
        <v>69708</v>
      </c>
      <c r="L55" s="48" t="n">
        <v>74039</v>
      </c>
      <c r="M55" s="48" t="n">
        <v>74762</v>
      </c>
      <c r="N55" s="48" t="n">
        <v>80999</v>
      </c>
      <c r="O55" s="48" t="n">
        <v>954874</v>
      </c>
      <c r="P55" s="14"/>
      <c r="R55" s="19"/>
      <c r="S55" s="19"/>
      <c r="T55" s="19"/>
      <c r="U55" s="19"/>
      <c r="V55" s="19"/>
      <c r="W55" s="19"/>
      <c r="X55" s="19"/>
      <c r="Y55" s="19"/>
      <c r="Z55" s="19"/>
      <c r="AA55" s="19"/>
      <c r="AB55" s="19"/>
      <c r="AC55" s="19"/>
      <c r="AD55" s="19"/>
      <c r="AF55" s="14"/>
      <c r="AG55" s="14"/>
      <c r="AH55" s="19"/>
      <c r="AI55" s="19"/>
      <c r="AJ55" s="19"/>
      <c r="AK55" s="19"/>
      <c r="AL55" s="19"/>
      <c r="AM55" s="19"/>
      <c r="AN55" s="19"/>
      <c r="AO55" s="19"/>
      <c r="AP55" s="19"/>
      <c r="AQ55" s="19"/>
      <c r="AR55" s="19"/>
      <c r="AS55" s="19"/>
      <c r="AT55" s="19"/>
    </row>
    <row r="56" spans="1:46">
      <c r="A56" s="24" t="n">
        <v>2018</v>
      </c>
      <c r="B56" s="10" t="s">
        <v>89</v>
      </c>
      <c r="C56" s="49" t="n">
        <v>314</v>
      </c>
      <c r="D56" s="49" t="n">
        <v>288</v>
      </c>
      <c r="E56" s="49" t="n">
        <v>329</v>
      </c>
      <c r="F56" s="49" t="n">
        <v>303</v>
      </c>
      <c r="G56" s="49" t="n">
        <v>263</v>
      </c>
      <c r="H56" s="49" t="n">
        <v>322</v>
      </c>
      <c r="I56" s="49" t="n">
        <v>311</v>
      </c>
      <c r="J56" s="49" t="n">
        <v>309</v>
      </c>
      <c r="K56" s="49" t="n">
        <v>269</v>
      </c>
      <c r="L56" s="49" t="n">
        <v>312</v>
      </c>
      <c r="M56" s="49" t="n">
        <v>293</v>
      </c>
      <c r="N56" s="49" t="n">
        <v>300</v>
      </c>
      <c r="O56" s="49" t="n">
        <v>3613</v>
      </c>
      <c r="P56" s="14"/>
      <c r="R56" s="19"/>
      <c r="S56" s="19"/>
      <c r="T56" s="19"/>
      <c r="U56" s="19"/>
      <c r="V56" s="19"/>
      <c r="W56" s="19"/>
      <c r="X56" s="19"/>
      <c r="Y56" s="19"/>
      <c r="Z56" s="19"/>
      <c r="AA56" s="19"/>
      <c r="AB56" s="19"/>
      <c r="AC56" s="19"/>
      <c r="AD56" s="19"/>
      <c r="AF56" s="14"/>
      <c r="AG56" s="14"/>
      <c r="AH56" s="19"/>
      <c r="AI56" s="19"/>
      <c r="AJ56" s="19"/>
      <c r="AK56" s="19"/>
      <c r="AL56" s="19"/>
      <c r="AM56" s="19"/>
      <c r="AN56" s="19"/>
      <c r="AO56" s="19"/>
      <c r="AP56" s="19"/>
      <c r="AQ56" s="19"/>
      <c r="AR56" s="19"/>
      <c r="AS56" s="19"/>
      <c r="AT56" s="19"/>
    </row>
    <row r="57" spans="1:46">
      <c r="A57" s="24" t="n">
        <v>2018</v>
      </c>
      <c r="B57" s="10" t="s">
        <v>90</v>
      </c>
      <c r="C57" s="49" t="n">
        <v>386</v>
      </c>
      <c r="D57" s="49" t="n">
        <v>329</v>
      </c>
      <c r="E57" s="49" t="n">
        <v>377</v>
      </c>
      <c r="F57" s="49" t="n">
        <v>357</v>
      </c>
      <c r="G57" s="49" t="n">
        <v>355</v>
      </c>
      <c r="H57" s="49" t="n">
        <v>345</v>
      </c>
      <c r="I57" s="49" t="n">
        <v>370</v>
      </c>
      <c r="J57" s="49" t="n">
        <v>371</v>
      </c>
      <c r="K57" s="49" t="n">
        <v>329</v>
      </c>
      <c r="L57" s="49" t="n">
        <v>336</v>
      </c>
      <c r="M57" s="49" t="n">
        <v>323</v>
      </c>
      <c r="N57" s="49" t="n">
        <v>324</v>
      </c>
      <c r="O57" s="49" t="n">
        <v>4202</v>
      </c>
      <c r="P57" s="14"/>
      <c r="R57" s="19"/>
      <c r="S57" s="19"/>
      <c r="T57" s="19"/>
      <c r="U57" s="19"/>
      <c r="V57" s="19"/>
      <c r="W57" s="19"/>
      <c r="X57" s="19"/>
      <c r="Y57" s="19"/>
      <c r="Z57" s="19"/>
      <c r="AA57" s="19"/>
      <c r="AB57" s="19"/>
      <c r="AC57" s="19"/>
      <c r="AD57" s="19"/>
      <c r="AF57" s="14"/>
      <c r="AG57" s="14"/>
      <c r="AH57" s="19"/>
      <c r="AI57" s="19"/>
      <c r="AJ57" s="19"/>
      <c r="AK57" s="19"/>
      <c r="AL57" s="19"/>
      <c r="AM57" s="19"/>
      <c r="AN57" s="19"/>
      <c r="AO57" s="19"/>
      <c r="AP57" s="19"/>
      <c r="AQ57" s="19"/>
      <c r="AR57" s="19"/>
      <c r="AS57" s="19"/>
      <c r="AT57" s="19"/>
    </row>
    <row r="58" spans="1:46">
      <c r="A58" s="24" t="n">
        <v>2018</v>
      </c>
      <c r="B58" s="10" t="s">
        <v>91</v>
      </c>
      <c r="C58" s="49" t="n">
        <v>243</v>
      </c>
      <c r="D58" s="49" t="n">
        <v>194</v>
      </c>
      <c r="E58" s="49" t="n">
        <v>248</v>
      </c>
      <c r="F58" s="49" t="n">
        <v>209</v>
      </c>
      <c r="G58" s="49" t="n">
        <v>229</v>
      </c>
      <c r="H58" s="49" t="n">
        <v>210</v>
      </c>
      <c r="I58" s="49" t="n">
        <v>240</v>
      </c>
      <c r="J58" s="49" t="n">
        <v>231</v>
      </c>
      <c r="K58" s="49" t="n">
        <v>199</v>
      </c>
      <c r="L58" s="49" t="n">
        <v>209</v>
      </c>
      <c r="M58" s="49" t="n">
        <v>208</v>
      </c>
      <c r="N58" s="49" t="n">
        <v>217</v>
      </c>
      <c r="O58" s="49" t="n">
        <v>2637</v>
      </c>
      <c r="P58" s="14"/>
      <c r="R58" s="19"/>
      <c r="S58" s="19"/>
      <c r="T58" s="19"/>
      <c r="U58" s="19"/>
      <c r="V58" s="19"/>
      <c r="W58" s="19"/>
      <c r="X58" s="19"/>
      <c r="Y58" s="19"/>
      <c r="Z58" s="19"/>
      <c r="AA58" s="19"/>
      <c r="AB58" s="19"/>
      <c r="AC58" s="19"/>
      <c r="AD58" s="19"/>
      <c r="AF58" s="14"/>
      <c r="AG58" s="14"/>
      <c r="AH58" s="19"/>
      <c r="AI58" s="19"/>
      <c r="AJ58" s="19"/>
      <c r="AK58" s="19"/>
      <c r="AL58" s="19"/>
      <c r="AM58" s="19"/>
      <c r="AN58" s="19"/>
      <c r="AO58" s="19"/>
      <c r="AP58" s="19"/>
      <c r="AQ58" s="19"/>
      <c r="AR58" s="19"/>
      <c r="AS58" s="19"/>
      <c r="AT58" s="19"/>
    </row>
    <row r="59" spans="1:46">
      <c r="A59" s="24" t="n">
        <v>2018</v>
      </c>
      <c r="B59" s="10" t="s">
        <v>92</v>
      </c>
      <c r="C59" s="49" t="n">
        <v>304</v>
      </c>
      <c r="D59" s="49" t="n">
        <v>287</v>
      </c>
      <c r="E59" s="49" t="n">
        <v>373</v>
      </c>
      <c r="F59" s="49" t="n">
        <v>324</v>
      </c>
      <c r="G59" s="49" t="n">
        <v>343</v>
      </c>
      <c r="H59" s="49" t="n">
        <v>317</v>
      </c>
      <c r="I59" s="49" t="n">
        <v>330</v>
      </c>
      <c r="J59" s="49" t="n">
        <v>323</v>
      </c>
      <c r="K59" s="49" t="n">
        <v>280</v>
      </c>
      <c r="L59" s="49" t="n">
        <v>302</v>
      </c>
      <c r="M59" s="49" t="n">
        <v>341</v>
      </c>
      <c r="N59" s="49" t="n">
        <v>309</v>
      </c>
      <c r="O59" s="49" t="n">
        <v>3833</v>
      </c>
      <c r="P59" s="14"/>
      <c r="R59" s="19"/>
      <c r="S59" s="19"/>
      <c r="T59" s="19"/>
      <c r="U59" s="19"/>
      <c r="V59" s="19"/>
      <c r="W59" s="19"/>
      <c r="X59" s="19"/>
      <c r="Y59" s="19"/>
      <c r="Z59" s="19"/>
      <c r="AA59" s="19"/>
      <c r="AB59" s="19"/>
      <c r="AC59" s="19"/>
      <c r="AD59" s="19"/>
      <c r="AF59" s="14"/>
      <c r="AG59" s="14"/>
      <c r="AH59" s="19"/>
      <c r="AI59" s="19"/>
      <c r="AJ59" s="19"/>
      <c r="AK59" s="19"/>
      <c r="AL59" s="19"/>
      <c r="AM59" s="19"/>
      <c r="AN59" s="19"/>
      <c r="AO59" s="19"/>
      <c r="AP59" s="19"/>
      <c r="AQ59" s="19"/>
      <c r="AR59" s="19"/>
      <c r="AS59" s="19"/>
      <c r="AT59" s="19"/>
    </row>
    <row r="60" spans="1:46">
      <c r="A60" s="24" t="n">
        <v>2018</v>
      </c>
      <c r="B60" s="10" t="s">
        <v>93</v>
      </c>
      <c r="C60" s="49" t="n">
        <v>496</v>
      </c>
      <c r="D60" s="49" t="n">
        <v>485</v>
      </c>
      <c r="E60" s="49" t="n">
        <v>536</v>
      </c>
      <c r="F60" s="49" t="n">
        <v>457</v>
      </c>
      <c r="G60" s="49" t="n">
        <v>463</v>
      </c>
      <c r="H60" s="49" t="n">
        <v>418</v>
      </c>
      <c r="I60" s="49" t="n">
        <v>495</v>
      </c>
      <c r="J60" s="49" t="n">
        <v>462</v>
      </c>
      <c r="K60" s="49" t="n">
        <v>418</v>
      </c>
      <c r="L60" s="49" t="n">
        <v>435</v>
      </c>
      <c r="M60" s="49" t="n">
        <v>424</v>
      </c>
      <c r="N60" s="49" t="n">
        <v>458</v>
      </c>
      <c r="O60" s="49" t="n">
        <v>5547</v>
      </c>
      <c r="P60" s="14"/>
      <c r="R60" s="19"/>
      <c r="S60" s="19"/>
      <c r="T60" s="19"/>
      <c r="U60" s="19"/>
      <c r="V60" s="19"/>
      <c r="W60" s="19"/>
      <c r="X60" s="19"/>
      <c r="Y60" s="19"/>
      <c r="Z60" s="19"/>
      <c r="AA60" s="19"/>
      <c r="AB60" s="19"/>
      <c r="AC60" s="19"/>
      <c r="AD60" s="19"/>
      <c r="AF60" s="14"/>
      <c r="AG60" s="14"/>
      <c r="AH60" s="19"/>
      <c r="AI60" s="19"/>
      <c r="AJ60" s="19"/>
      <c r="AK60" s="19"/>
      <c r="AL60" s="19"/>
      <c r="AM60" s="19"/>
      <c r="AN60" s="19"/>
      <c r="AO60" s="19"/>
      <c r="AP60" s="19"/>
      <c r="AQ60" s="19"/>
      <c r="AR60" s="19"/>
      <c r="AS60" s="19"/>
      <c r="AT60" s="19"/>
    </row>
    <row r="61" spans="1:46">
      <c r="A61" s="24" t="n">
        <v>2018</v>
      </c>
      <c r="B61" s="10" t="s">
        <v>94</v>
      </c>
      <c r="C61" s="49" t="n">
        <v>1051</v>
      </c>
      <c r="D61" s="49" t="n">
        <v>946</v>
      </c>
      <c r="E61" s="49" t="n">
        <v>1070</v>
      </c>
      <c r="F61" s="49" t="n">
        <v>915</v>
      </c>
      <c r="G61" s="49" t="n">
        <v>917</v>
      </c>
      <c r="H61" s="49" t="n">
        <v>873</v>
      </c>
      <c r="I61" s="49" t="n">
        <v>940</v>
      </c>
      <c r="J61" s="49" t="n">
        <v>930</v>
      </c>
      <c r="K61" s="49" t="n">
        <v>849</v>
      </c>
      <c r="L61" s="49" t="n">
        <v>886</v>
      </c>
      <c r="M61" s="49" t="n">
        <v>837</v>
      </c>
      <c r="N61" s="49" t="n">
        <v>846</v>
      </c>
      <c r="O61" s="49" t="n">
        <v>11060</v>
      </c>
      <c r="P61" s="14"/>
      <c r="R61" s="19"/>
      <c r="S61" s="19"/>
      <c r="T61" s="19"/>
      <c r="U61" s="19"/>
      <c r="V61" s="19"/>
      <c r="W61" s="19"/>
      <c r="X61" s="19"/>
      <c r="Y61" s="19"/>
      <c r="Z61" s="19"/>
      <c r="AA61" s="19"/>
      <c r="AB61" s="19"/>
      <c r="AC61" s="19"/>
      <c r="AD61" s="19"/>
      <c r="AF61" s="14"/>
      <c r="AG61" s="14"/>
      <c r="AH61" s="19"/>
      <c r="AI61" s="19"/>
      <c r="AJ61" s="19"/>
      <c r="AK61" s="19"/>
      <c r="AL61" s="19"/>
      <c r="AM61" s="19"/>
      <c r="AN61" s="19"/>
      <c r="AO61" s="19"/>
      <c r="AP61" s="19"/>
      <c r="AQ61" s="19"/>
      <c r="AR61" s="19"/>
      <c r="AS61" s="19"/>
      <c r="AT61" s="19"/>
    </row>
    <row r="62" spans="1:46">
      <c r="A62" s="24" t="n">
        <v>2018</v>
      </c>
      <c r="B62" s="10" t="s">
        <v>95</v>
      </c>
      <c r="C62" s="49" t="n">
        <v>1991</v>
      </c>
      <c r="D62" s="49" t="n">
        <v>1927</v>
      </c>
      <c r="E62" s="49" t="n">
        <v>2226</v>
      </c>
      <c r="F62" s="49" t="n">
        <v>1898</v>
      </c>
      <c r="G62" s="49" t="n">
        <v>1849</v>
      </c>
      <c r="H62" s="49" t="n">
        <v>1845</v>
      </c>
      <c r="I62" s="49" t="n">
        <v>1817</v>
      </c>
      <c r="J62" s="49" t="n">
        <v>1909</v>
      </c>
      <c r="K62" s="49" t="n">
        <v>1759</v>
      </c>
      <c r="L62" s="49" t="n">
        <v>1850</v>
      </c>
      <c r="M62" s="49" t="n">
        <v>1775</v>
      </c>
      <c r="N62" s="49" t="n">
        <v>1808</v>
      </c>
      <c r="O62" s="49" t="n">
        <v>22654</v>
      </c>
      <c r="P62" s="14"/>
      <c r="R62" s="19"/>
      <c r="S62" s="19"/>
      <c r="T62" s="19"/>
      <c r="U62" s="19"/>
      <c r="V62" s="19"/>
      <c r="W62" s="19"/>
      <c r="X62" s="19"/>
      <c r="Y62" s="19"/>
      <c r="Z62" s="19"/>
      <c r="AA62" s="19"/>
      <c r="AB62" s="19"/>
      <c r="AC62" s="19"/>
      <c r="AD62" s="19"/>
      <c r="AF62" s="14"/>
      <c r="AG62" s="14"/>
      <c r="AH62" s="19"/>
      <c r="AI62" s="19"/>
      <c r="AJ62" s="19"/>
      <c r="AK62" s="19"/>
      <c r="AL62" s="19"/>
      <c r="AM62" s="19"/>
      <c r="AN62" s="19"/>
      <c r="AO62" s="19"/>
      <c r="AP62" s="19"/>
      <c r="AQ62" s="19"/>
      <c r="AR62" s="19"/>
      <c r="AS62" s="19"/>
      <c r="AT62" s="19"/>
    </row>
    <row r="63" spans="1:46">
      <c r="A63" s="24" t="n">
        <v>2018</v>
      </c>
      <c r="B63" s="10" t="s">
        <v>96</v>
      </c>
      <c r="C63" s="49" t="n">
        <v>3204</v>
      </c>
      <c r="D63" s="49" t="n">
        <v>3035</v>
      </c>
      <c r="E63" s="49" t="n">
        <v>3748</v>
      </c>
      <c r="F63" s="49" t="n">
        <v>3092</v>
      </c>
      <c r="G63" s="49" t="n">
        <v>2966</v>
      </c>
      <c r="H63" s="49" t="n">
        <v>2748</v>
      </c>
      <c r="I63" s="49" t="n">
        <v>2956</v>
      </c>
      <c r="J63" s="49" t="n">
        <v>3030</v>
      </c>
      <c r="K63" s="49" t="n">
        <v>2742</v>
      </c>
      <c r="L63" s="49" t="n">
        <v>2957</v>
      </c>
      <c r="M63" s="49" t="n">
        <v>2961</v>
      </c>
      <c r="N63" s="49" t="n">
        <v>3013</v>
      </c>
      <c r="O63" s="49" t="n">
        <v>36452</v>
      </c>
      <c r="P63" s="14"/>
      <c r="R63" s="19"/>
      <c r="S63" s="19"/>
      <c r="T63" s="19"/>
      <c r="U63" s="19"/>
      <c r="V63" s="19"/>
      <c r="W63" s="19"/>
      <c r="X63" s="19"/>
      <c r="Y63" s="19"/>
      <c r="Z63" s="19"/>
      <c r="AA63" s="19"/>
      <c r="AB63" s="19"/>
      <c r="AC63" s="19"/>
      <c r="AD63" s="19"/>
      <c r="AF63" s="14"/>
      <c r="AG63" s="14"/>
      <c r="AH63" s="19"/>
      <c r="AI63" s="19"/>
      <c r="AJ63" s="19"/>
      <c r="AK63" s="19"/>
      <c r="AL63" s="19"/>
      <c r="AM63" s="19"/>
      <c r="AN63" s="19"/>
      <c r="AO63" s="19"/>
      <c r="AP63" s="19"/>
      <c r="AQ63" s="19"/>
      <c r="AR63" s="19"/>
      <c r="AS63" s="19"/>
      <c r="AT63" s="19"/>
    </row>
    <row r="64" spans="1:46">
      <c r="A64" s="24" t="n">
        <v>2018</v>
      </c>
      <c r="B64" s="10" t="s">
        <v>97</v>
      </c>
      <c r="C64" s="49" t="n">
        <v>4392</v>
      </c>
      <c r="D64" s="49" t="n">
        <v>4190</v>
      </c>
      <c r="E64" s="49" t="n">
        <v>5062</v>
      </c>
      <c r="F64" s="49" t="n">
        <v>4140</v>
      </c>
      <c r="G64" s="49" t="n">
        <v>4006</v>
      </c>
      <c r="H64" s="49" t="n">
        <v>3863</v>
      </c>
      <c r="I64" s="49" t="n">
        <v>4053</v>
      </c>
      <c r="J64" s="49" t="n">
        <v>4052</v>
      </c>
      <c r="K64" s="49" t="n">
        <v>3756</v>
      </c>
      <c r="L64" s="49" t="n">
        <v>3972</v>
      </c>
      <c r="M64" s="49" t="n">
        <v>3912</v>
      </c>
      <c r="N64" s="49" t="n">
        <v>4186</v>
      </c>
      <c r="O64" s="49" t="n">
        <v>49584</v>
      </c>
      <c r="P64" s="14"/>
      <c r="R64" s="19"/>
      <c r="S64" s="19"/>
      <c r="T64" s="19"/>
      <c r="U64" s="19"/>
      <c r="V64" s="19"/>
      <c r="W64" s="19"/>
      <c r="X64" s="19"/>
      <c r="Y64" s="19"/>
      <c r="Z64" s="19"/>
      <c r="AA64" s="19"/>
      <c r="AB64" s="19"/>
      <c r="AC64" s="19"/>
      <c r="AD64" s="19"/>
      <c r="AF64" s="14"/>
      <c r="AG64" s="14"/>
      <c r="AH64" s="19"/>
      <c r="AI64" s="19"/>
      <c r="AJ64" s="19"/>
      <c r="AK64" s="19"/>
      <c r="AL64" s="19"/>
      <c r="AM64" s="19"/>
      <c r="AN64" s="19"/>
      <c r="AO64" s="19"/>
      <c r="AP64" s="19"/>
      <c r="AQ64" s="19"/>
      <c r="AR64" s="19"/>
      <c r="AS64" s="19"/>
      <c r="AT64" s="19"/>
    </row>
    <row r="65" spans="1:46">
      <c r="A65" s="24" t="n">
        <v>2018</v>
      </c>
      <c r="B65" s="10" t="s">
        <v>98</v>
      </c>
      <c r="C65" s="49" t="n">
        <v>5685</v>
      </c>
      <c r="D65" s="49" t="n">
        <v>5608</v>
      </c>
      <c r="E65" s="49" t="n">
        <v>6927</v>
      </c>
      <c r="F65" s="49" t="n">
        <v>5470</v>
      </c>
      <c r="G65" s="49" t="n">
        <v>5303</v>
      </c>
      <c r="H65" s="49" t="n">
        <v>4842</v>
      </c>
      <c r="I65" s="49" t="n">
        <v>5344</v>
      </c>
      <c r="J65" s="49" t="n">
        <v>5546</v>
      </c>
      <c r="K65" s="49" t="n">
        <v>5013</v>
      </c>
      <c r="L65" s="49" t="n">
        <v>5201</v>
      </c>
      <c r="M65" s="49" t="n">
        <v>5241</v>
      </c>
      <c r="N65" s="49" t="n">
        <v>5480</v>
      </c>
      <c r="O65" s="49" t="n">
        <v>65660</v>
      </c>
      <c r="P65" s="14"/>
      <c r="R65" s="19"/>
      <c r="S65" s="19"/>
      <c r="T65" s="19"/>
      <c r="U65" s="19"/>
      <c r="V65" s="19"/>
      <c r="W65" s="19"/>
      <c r="X65" s="19"/>
      <c r="Y65" s="19"/>
      <c r="Z65" s="19"/>
      <c r="AA65" s="19"/>
      <c r="AB65" s="19"/>
      <c r="AC65" s="19"/>
      <c r="AD65" s="19"/>
      <c r="AF65" s="14"/>
      <c r="AG65" s="14"/>
      <c r="AH65" s="19"/>
      <c r="AI65" s="19"/>
      <c r="AJ65" s="19"/>
      <c r="AK65" s="19"/>
      <c r="AL65" s="19"/>
      <c r="AM65" s="19"/>
      <c r="AN65" s="19"/>
      <c r="AO65" s="19"/>
      <c r="AP65" s="19"/>
      <c r="AQ65" s="19"/>
      <c r="AR65" s="19"/>
      <c r="AS65" s="19"/>
      <c r="AT65" s="19"/>
    </row>
    <row r="66" spans="1:46">
      <c r="A66" s="24" t="n">
        <v>2018</v>
      </c>
      <c r="B66" s="10" t="s">
        <v>99</v>
      </c>
      <c r="C66" s="49" t="n">
        <v>6671</v>
      </c>
      <c r="D66" s="49" t="n">
        <v>6878</v>
      </c>
      <c r="E66" s="49" t="n">
        <v>8192</v>
      </c>
      <c r="F66" s="49" t="n">
        <v>6292</v>
      </c>
      <c r="G66" s="49" t="n">
        <v>5924</v>
      </c>
      <c r="H66" s="49" t="n">
        <v>5555</v>
      </c>
      <c r="I66" s="49" t="n">
        <v>6075</v>
      </c>
      <c r="J66" s="49" t="n">
        <v>6099</v>
      </c>
      <c r="K66" s="49" t="n">
        <v>5582</v>
      </c>
      <c r="L66" s="49" t="n">
        <v>5987</v>
      </c>
      <c r="M66" s="49" t="n">
        <v>5811</v>
      </c>
      <c r="N66" s="49" t="n">
        <v>6371</v>
      </c>
      <c r="O66" s="49" t="n">
        <v>75437</v>
      </c>
      <c r="P66" s="14"/>
      <c r="R66" s="19"/>
      <c r="S66" s="19"/>
      <c r="T66" s="19"/>
      <c r="U66" s="19"/>
      <c r="V66" s="19"/>
      <c r="W66" s="19"/>
      <c r="X66" s="19"/>
      <c r="Y66" s="19"/>
      <c r="Z66" s="19"/>
      <c r="AA66" s="19"/>
      <c r="AB66" s="19"/>
      <c r="AC66" s="19"/>
      <c r="AD66" s="19"/>
      <c r="AF66" s="14"/>
      <c r="AG66" s="14"/>
      <c r="AH66" s="19"/>
      <c r="AI66" s="19"/>
      <c r="AJ66" s="19"/>
      <c r="AK66" s="19"/>
      <c r="AL66" s="19"/>
      <c r="AM66" s="19"/>
      <c r="AN66" s="19"/>
      <c r="AO66" s="19"/>
      <c r="AP66" s="19"/>
      <c r="AQ66" s="19"/>
      <c r="AR66" s="19"/>
      <c r="AS66" s="19"/>
      <c r="AT66" s="19"/>
    </row>
    <row r="67" spans="1:46">
      <c r="A67" s="24" t="n">
        <v>2018</v>
      </c>
      <c r="B67" s="10" t="s">
        <v>100</v>
      </c>
      <c r="C67" s="49" t="n">
        <v>12442</v>
      </c>
      <c r="D67" s="49" t="n">
        <v>12480</v>
      </c>
      <c r="E67" s="49" t="n">
        <v>15298</v>
      </c>
      <c r="F67" s="49" t="n">
        <v>11587</v>
      </c>
      <c r="G67" s="49" t="n">
        <v>10758</v>
      </c>
      <c r="H67" s="49" t="n">
        <v>10125</v>
      </c>
      <c r="I67" s="49" t="n">
        <v>10768</v>
      </c>
      <c r="J67" s="49" t="n">
        <v>11237</v>
      </c>
      <c r="K67" s="49" t="n">
        <v>9880</v>
      </c>
      <c r="L67" s="49" t="n">
        <v>10584</v>
      </c>
      <c r="M67" s="49" t="n">
        <v>10711</v>
      </c>
      <c r="N67" s="49" t="n">
        <v>11430</v>
      </c>
      <c r="O67" s="49" t="n">
        <v>137300</v>
      </c>
      <c r="P67" s="14"/>
      <c r="R67" s="19"/>
      <c r="S67" s="19"/>
      <c r="T67" s="19"/>
      <c r="U67" s="19"/>
      <c r="V67" s="19"/>
      <c r="W67" s="19"/>
      <c r="X67" s="19"/>
      <c r="Y67" s="19"/>
      <c r="Z67" s="19"/>
      <c r="AA67" s="19"/>
      <c r="AB67" s="19"/>
      <c r="AC67" s="19"/>
      <c r="AD67" s="19"/>
      <c r="AF67" s="14"/>
      <c r="AG67" s="14"/>
      <c r="AH67" s="19"/>
      <c r="AI67" s="19"/>
      <c r="AJ67" s="19"/>
      <c r="AK67" s="19"/>
      <c r="AL67" s="19"/>
      <c r="AM67" s="19"/>
      <c r="AN67" s="19"/>
      <c r="AO67" s="19"/>
      <c r="AP67" s="19"/>
      <c r="AQ67" s="19"/>
      <c r="AR67" s="19"/>
      <c r="AS67" s="19"/>
      <c r="AT67" s="19"/>
    </row>
    <row r="68" spans="1:46">
      <c r="A68" s="24" t="n">
        <v>2018</v>
      </c>
      <c r="B68" s="10" t="s">
        <v>101</v>
      </c>
      <c r="C68" s="49" t="n">
        <v>15346</v>
      </c>
      <c r="D68" s="49" t="n">
        <v>15584</v>
      </c>
      <c r="E68" s="49" t="n">
        <v>19658</v>
      </c>
      <c r="F68" s="49" t="n">
        <v>14500</v>
      </c>
      <c r="G68" s="49" t="n">
        <v>13819</v>
      </c>
      <c r="H68" s="49" t="n">
        <v>12784</v>
      </c>
      <c r="I68" s="49" t="n">
        <v>13747</v>
      </c>
      <c r="J68" s="49" t="n">
        <v>14500</v>
      </c>
      <c r="K68" s="49" t="n">
        <v>13066</v>
      </c>
      <c r="L68" s="49" t="n">
        <v>13804</v>
      </c>
      <c r="M68" s="49" t="n">
        <v>14291</v>
      </c>
      <c r="N68" s="49" t="n">
        <v>15589</v>
      </c>
      <c r="O68" s="49" t="n">
        <v>176688</v>
      </c>
      <c r="P68" s="14"/>
      <c r="R68" s="19"/>
      <c r="S68" s="19"/>
      <c r="T68" s="19"/>
      <c r="U68" s="19"/>
      <c r="V68" s="19"/>
      <c r="W68" s="19"/>
      <c r="X68" s="19"/>
      <c r="Y68" s="19"/>
      <c r="Z68" s="19"/>
      <c r="AA68" s="19"/>
      <c r="AB68" s="19"/>
      <c r="AC68" s="19"/>
      <c r="AD68" s="19"/>
      <c r="AF68" s="14"/>
      <c r="AG68" s="14"/>
      <c r="AH68" s="19"/>
      <c r="AI68" s="19"/>
      <c r="AJ68" s="19"/>
      <c r="AK68" s="19"/>
      <c r="AL68" s="19"/>
      <c r="AM68" s="19"/>
      <c r="AN68" s="19"/>
      <c r="AO68" s="19"/>
      <c r="AP68" s="19"/>
      <c r="AQ68" s="19"/>
      <c r="AR68" s="19"/>
      <c r="AS68" s="19"/>
      <c r="AT68" s="19"/>
    </row>
    <row r="69" spans="1:46">
      <c r="A69" s="24" t="n">
        <v>2018</v>
      </c>
      <c r="B69" s="10" t="s">
        <v>102</v>
      </c>
      <c r="C69" s="49" t="n">
        <v>15761</v>
      </c>
      <c r="D69" s="49" t="n">
        <v>15943</v>
      </c>
      <c r="E69" s="49" t="n">
        <v>20552</v>
      </c>
      <c r="F69" s="49" t="n">
        <v>14541</v>
      </c>
      <c r="G69" s="49" t="n">
        <v>13562</v>
      </c>
      <c r="H69" s="49" t="n">
        <v>12196</v>
      </c>
      <c r="I69" s="49" t="n">
        <v>13661</v>
      </c>
      <c r="J69" s="49" t="n">
        <v>14340</v>
      </c>
      <c r="K69" s="49" t="n">
        <v>12394</v>
      </c>
      <c r="L69" s="49" t="n">
        <v>13189</v>
      </c>
      <c r="M69" s="49" t="n">
        <v>13392</v>
      </c>
      <c r="N69" s="49" t="n">
        <v>14537</v>
      </c>
      <c r="O69" s="49" t="n">
        <v>174068</v>
      </c>
      <c r="P69" s="14"/>
      <c r="R69" s="19"/>
      <c r="S69" s="19"/>
      <c r="T69" s="19"/>
      <c r="U69" s="19"/>
      <c r="V69" s="19"/>
      <c r="W69" s="19"/>
      <c r="X69" s="19"/>
      <c r="Y69" s="19"/>
      <c r="Z69" s="19"/>
      <c r="AA69" s="19"/>
      <c r="AB69" s="19"/>
      <c r="AC69" s="19"/>
      <c r="AD69" s="19"/>
      <c r="AF69" s="14"/>
      <c r="AG69" s="14"/>
      <c r="AH69" s="19"/>
      <c r="AI69" s="19"/>
      <c r="AJ69" s="19"/>
      <c r="AK69" s="19"/>
      <c r="AL69" s="19"/>
      <c r="AM69" s="19"/>
      <c r="AN69" s="19"/>
      <c r="AO69" s="19"/>
      <c r="AP69" s="19"/>
      <c r="AQ69" s="19"/>
      <c r="AR69" s="19"/>
      <c r="AS69" s="19"/>
      <c r="AT69" s="19"/>
    </row>
    <row r="70" spans="1:46">
      <c r="A70" s="24" t="n">
        <v>2018</v>
      </c>
      <c r="B70" s="10" t="s">
        <v>103</v>
      </c>
      <c r="C70" s="49" t="n">
        <v>11827</v>
      </c>
      <c r="D70" s="49" t="n">
        <v>12411</v>
      </c>
      <c r="E70" s="49" t="n">
        <v>15861</v>
      </c>
      <c r="F70" s="49" t="n">
        <v>10929</v>
      </c>
      <c r="G70" s="49" t="n">
        <v>9847</v>
      </c>
      <c r="H70" s="49" t="n">
        <v>9168</v>
      </c>
      <c r="I70" s="49" t="n">
        <v>10347</v>
      </c>
      <c r="J70" s="49" t="n">
        <v>10717</v>
      </c>
      <c r="K70" s="49" t="n">
        <v>9384</v>
      </c>
      <c r="L70" s="49" t="n">
        <v>9945</v>
      </c>
      <c r="M70" s="49" t="n">
        <v>10106</v>
      </c>
      <c r="N70" s="49" t="n">
        <v>11429</v>
      </c>
      <c r="O70" s="49" t="n">
        <v>131971</v>
      </c>
      <c r="P70" s="14"/>
      <c r="R70" s="19"/>
      <c r="S70" s="19"/>
      <c r="T70" s="19"/>
      <c r="U70" s="19"/>
      <c r="V70" s="19"/>
      <c r="W70" s="19"/>
      <c r="X70" s="19"/>
      <c r="Y70" s="19"/>
      <c r="Z70" s="19"/>
      <c r="AA70" s="19"/>
      <c r="AB70" s="19"/>
      <c r="AC70" s="19"/>
      <c r="AD70" s="19"/>
      <c r="AF70" s="14"/>
      <c r="AG70" s="14"/>
      <c r="AH70" s="19"/>
      <c r="AI70" s="19"/>
      <c r="AJ70" s="19"/>
      <c r="AK70" s="19"/>
      <c r="AL70" s="19"/>
      <c r="AM70" s="19"/>
      <c r="AN70" s="19"/>
      <c r="AO70" s="19"/>
      <c r="AP70" s="19"/>
      <c r="AQ70" s="19"/>
      <c r="AR70" s="19"/>
      <c r="AS70" s="19"/>
      <c r="AT70" s="19"/>
    </row>
    <row r="71" spans="1:46">
      <c r="A71" s="24" t="n">
        <v>2018</v>
      </c>
      <c r="B71" s="10" t="s">
        <v>104</v>
      </c>
      <c r="C71" s="49" t="n">
        <v>4860</v>
      </c>
      <c r="D71" s="49" t="n">
        <v>5214</v>
      </c>
      <c r="E71" s="49" t="n">
        <v>6647</v>
      </c>
      <c r="F71" s="49" t="n">
        <v>4525</v>
      </c>
      <c r="G71" s="49" t="n">
        <v>4044</v>
      </c>
      <c r="H71" s="49" t="n">
        <v>3717</v>
      </c>
      <c r="I71" s="49" t="n">
        <v>4151</v>
      </c>
      <c r="J71" s="49" t="n">
        <v>4314</v>
      </c>
      <c r="K71" s="49" t="n">
        <v>3788</v>
      </c>
      <c r="L71" s="49" t="n">
        <v>4070</v>
      </c>
      <c r="M71" s="49" t="n">
        <v>4136</v>
      </c>
      <c r="N71" s="49" t="n">
        <v>4702</v>
      </c>
      <c r="O71" s="49" t="n">
        <v>54168</v>
      </c>
      <c r="P71" s="14"/>
      <c r="R71" s="19"/>
      <c r="S71" s="19"/>
      <c r="T71" s="19"/>
      <c r="U71" s="19"/>
      <c r="V71" s="19"/>
      <c r="W71" s="19"/>
      <c r="X71" s="19"/>
      <c r="Y71" s="19"/>
      <c r="Z71" s="19"/>
      <c r="AA71" s="19"/>
      <c r="AB71" s="19"/>
      <c r="AC71" s="19"/>
      <c r="AD71" s="19"/>
      <c r="AF71" s="14"/>
      <c r="AG71" s="14"/>
      <c r="AH71" s="19"/>
      <c r="AI71" s="19"/>
      <c r="AJ71" s="19"/>
      <c r="AK71" s="19"/>
      <c r="AL71" s="19"/>
      <c r="AM71" s="19"/>
      <c r="AN71" s="19"/>
      <c r="AO71" s="19"/>
      <c r="AP71" s="19"/>
      <c r="AQ71" s="19"/>
      <c r="AR71" s="19"/>
      <c r="AS71" s="19"/>
      <c r="AT71" s="19"/>
    </row>
    <row r="72" spans="1:46">
      <c r="A72" s="20" t="n">
        <v>2017</v>
      </c>
      <c r="B72" s="11" t="s">
        <v>7</v>
      </c>
      <c r="C72" s="46" t="n">
        <v>96033</v>
      </c>
      <c r="D72" s="46" t="n">
        <v>90649</v>
      </c>
      <c r="E72" s="46" t="n">
        <v>82934</v>
      </c>
      <c r="F72" s="46" t="n">
        <v>73204</v>
      </c>
      <c r="G72" s="46" t="n">
        <v>75683</v>
      </c>
      <c r="H72" s="46" t="n">
        <v>69644</v>
      </c>
      <c r="I72" s="46" t="n">
        <v>71411</v>
      </c>
      <c r="J72" s="46" t="n">
        <v>71488</v>
      </c>
      <c r="K72" s="46" t="n">
        <v>69391</v>
      </c>
      <c r="L72" s="46" t="n">
        <v>75229</v>
      </c>
      <c r="M72" s="46" t="n">
        <v>74987</v>
      </c>
      <c r="N72" s="46" t="n">
        <v>81610</v>
      </c>
      <c r="O72" s="46" t="n">
        <v>932263</v>
      </c>
      <c r="P72" s="14"/>
      <c r="R72" s="19"/>
      <c r="S72" s="19"/>
      <c r="T72" s="19"/>
      <c r="U72" s="19"/>
      <c r="V72" s="19"/>
      <c r="W72" s="19"/>
      <c r="X72" s="19"/>
      <c r="Y72" s="19"/>
      <c r="Z72" s="19"/>
      <c r="AA72" s="19"/>
      <c r="AB72" s="19"/>
      <c r="AC72" s="19"/>
      <c r="AD72" s="19"/>
      <c r="AF72" s="14"/>
      <c r="AG72" s="14"/>
      <c r="AH72" s="19"/>
      <c r="AI72" s="19"/>
      <c r="AJ72" s="19"/>
      <c r="AK72" s="19"/>
      <c r="AL72" s="19"/>
      <c r="AM72" s="19"/>
      <c r="AN72" s="19"/>
      <c r="AO72" s="19"/>
      <c r="AP72" s="19"/>
      <c r="AQ72" s="19"/>
      <c r="AR72" s="19"/>
      <c r="AS72" s="19"/>
      <c r="AT72" s="19"/>
    </row>
    <row r="73" spans="1:46">
      <c r="A73" s="22" t="n">
        <v>2017</v>
      </c>
      <c r="B73" s="8" t="s">
        <v>89</v>
      </c>
      <c r="C73" s="47" t="n">
        <v>337</v>
      </c>
      <c r="D73" s="47" t="n">
        <v>280</v>
      </c>
      <c r="E73" s="47" t="n">
        <v>355</v>
      </c>
      <c r="F73" s="47" t="n">
        <v>296</v>
      </c>
      <c r="G73" s="47" t="n">
        <v>298</v>
      </c>
      <c r="H73" s="47" t="n">
        <v>287</v>
      </c>
      <c r="I73" s="47" t="n">
        <v>304</v>
      </c>
      <c r="J73" s="47" t="n">
        <v>297</v>
      </c>
      <c r="K73" s="47" t="n">
        <v>269</v>
      </c>
      <c r="L73" s="47" t="n">
        <v>297</v>
      </c>
      <c r="M73" s="47" t="n">
        <v>246</v>
      </c>
      <c r="N73" s="47" t="n">
        <v>307</v>
      </c>
      <c r="O73" s="47" t="n">
        <v>3573</v>
      </c>
      <c r="P73" s="14"/>
      <c r="R73" s="19"/>
      <c r="S73" s="19"/>
      <c r="T73" s="19"/>
      <c r="U73" s="19"/>
      <c r="V73" s="19"/>
      <c r="W73" s="19"/>
      <c r="X73" s="19"/>
      <c r="Y73" s="19"/>
      <c r="Z73" s="19"/>
      <c r="AA73" s="19"/>
      <c r="AB73" s="19"/>
      <c r="AC73" s="19"/>
      <c r="AD73" s="19"/>
      <c r="AF73" s="14"/>
      <c r="AG73" s="14"/>
      <c r="AH73" s="19"/>
      <c r="AI73" s="19"/>
      <c r="AJ73" s="19"/>
      <c r="AK73" s="19"/>
      <c r="AL73" s="19"/>
      <c r="AM73" s="19"/>
      <c r="AN73" s="19"/>
      <c r="AO73" s="19"/>
      <c r="AP73" s="19"/>
      <c r="AQ73" s="19"/>
      <c r="AR73" s="19"/>
      <c r="AS73" s="19"/>
      <c r="AT73" s="19"/>
    </row>
    <row r="74" spans="1:46">
      <c r="A74" s="22" t="n">
        <v>2017</v>
      </c>
      <c r="B74" s="8" t="s">
        <v>90</v>
      </c>
      <c r="C74" s="47" t="n">
        <v>397</v>
      </c>
      <c r="D74" s="47" t="n">
        <v>346</v>
      </c>
      <c r="E74" s="47" t="n">
        <v>342</v>
      </c>
      <c r="F74" s="47" t="n">
        <v>333</v>
      </c>
      <c r="G74" s="47" t="n">
        <v>358</v>
      </c>
      <c r="H74" s="47" t="n">
        <v>354</v>
      </c>
      <c r="I74" s="47" t="n">
        <v>332</v>
      </c>
      <c r="J74" s="47" t="n">
        <v>344</v>
      </c>
      <c r="K74" s="47" t="n">
        <v>351</v>
      </c>
      <c r="L74" s="47" t="n">
        <v>320</v>
      </c>
      <c r="M74" s="47" t="n">
        <v>325</v>
      </c>
      <c r="N74" s="47" t="n">
        <v>353</v>
      </c>
      <c r="O74" s="47" t="n">
        <v>4155</v>
      </c>
      <c r="P74" s="14"/>
      <c r="R74" s="19"/>
      <c r="S74" s="19"/>
      <c r="T74" s="19"/>
      <c r="U74" s="19"/>
      <c r="V74" s="19"/>
      <c r="W74" s="19"/>
      <c r="X74" s="19"/>
      <c r="Y74" s="19"/>
      <c r="Z74" s="19"/>
      <c r="AA74" s="19"/>
      <c r="AB74" s="19"/>
      <c r="AC74" s="19"/>
      <c r="AD74" s="19"/>
      <c r="AF74" s="14"/>
      <c r="AG74" s="14"/>
      <c r="AH74" s="19"/>
      <c r="AI74" s="19"/>
      <c r="AJ74" s="19"/>
      <c r="AK74" s="19"/>
      <c r="AL74" s="19"/>
      <c r="AM74" s="19"/>
      <c r="AN74" s="19"/>
      <c r="AO74" s="19"/>
      <c r="AP74" s="19"/>
      <c r="AQ74" s="19"/>
      <c r="AR74" s="19"/>
      <c r="AS74" s="19"/>
      <c r="AT74" s="19"/>
    </row>
    <row r="75" spans="1:46">
      <c r="A75" s="22" t="n">
        <v>2017</v>
      </c>
      <c r="B75" s="8" t="s">
        <v>91</v>
      </c>
      <c r="C75" s="47" t="n">
        <v>232</v>
      </c>
      <c r="D75" s="47" t="n">
        <v>207</v>
      </c>
      <c r="E75" s="47" t="n">
        <v>241</v>
      </c>
      <c r="F75" s="47" t="n">
        <v>252</v>
      </c>
      <c r="G75" s="47" t="n">
        <v>242</v>
      </c>
      <c r="H75" s="47" t="n">
        <v>245</v>
      </c>
      <c r="I75" s="47" t="n">
        <v>227</v>
      </c>
      <c r="J75" s="47" t="n">
        <v>226</v>
      </c>
      <c r="K75" s="47" t="n">
        <v>217</v>
      </c>
      <c r="L75" s="47" t="n">
        <v>210</v>
      </c>
      <c r="M75" s="47" t="n">
        <v>211</v>
      </c>
      <c r="N75" s="47" t="n">
        <v>203</v>
      </c>
      <c r="O75" s="47" t="n">
        <v>2713</v>
      </c>
      <c r="P75" s="14"/>
      <c r="R75" s="19"/>
      <c r="S75" s="19"/>
      <c r="T75" s="19"/>
      <c r="U75" s="19"/>
      <c r="V75" s="19"/>
      <c r="W75" s="19"/>
      <c r="X75" s="19"/>
      <c r="Y75" s="19"/>
      <c r="Z75" s="19"/>
      <c r="AA75" s="19"/>
      <c r="AB75" s="19"/>
      <c r="AC75" s="19"/>
      <c r="AD75" s="19"/>
      <c r="AF75" s="14"/>
      <c r="AG75" s="14"/>
      <c r="AH75" s="19"/>
      <c r="AI75" s="19"/>
      <c r="AJ75" s="19"/>
      <c r="AK75" s="19"/>
      <c r="AL75" s="19"/>
      <c r="AM75" s="19"/>
      <c r="AN75" s="19"/>
      <c r="AO75" s="19"/>
      <c r="AP75" s="19"/>
      <c r="AQ75" s="19"/>
      <c r="AR75" s="19"/>
      <c r="AS75" s="19"/>
      <c r="AT75" s="19"/>
    </row>
    <row r="76" spans="1:46">
      <c r="A76" s="22" t="n">
        <v>2017</v>
      </c>
      <c r="B76" s="8" t="s">
        <v>92</v>
      </c>
      <c r="C76" s="47" t="n">
        <v>300</v>
      </c>
      <c r="D76" s="47" t="n">
        <v>311</v>
      </c>
      <c r="E76" s="47" t="n">
        <v>310</v>
      </c>
      <c r="F76" s="47" t="n">
        <v>292</v>
      </c>
      <c r="G76" s="47" t="n">
        <v>360</v>
      </c>
      <c r="H76" s="47" t="n">
        <v>297</v>
      </c>
      <c r="I76" s="47" t="n">
        <v>278</v>
      </c>
      <c r="J76" s="47" t="n">
        <v>316</v>
      </c>
      <c r="K76" s="47" t="n">
        <v>303</v>
      </c>
      <c r="L76" s="47" t="n">
        <v>339</v>
      </c>
      <c r="M76" s="47" t="n">
        <v>317</v>
      </c>
      <c r="N76" s="47" t="n">
        <v>329</v>
      </c>
      <c r="O76" s="47" t="n">
        <v>3752</v>
      </c>
      <c r="P76" s="14"/>
      <c r="R76" s="19"/>
      <c r="S76" s="19"/>
      <c r="T76" s="19"/>
      <c r="U76" s="19"/>
      <c r="V76" s="19"/>
      <c r="W76" s="19"/>
      <c r="X76" s="19"/>
      <c r="Y76" s="19"/>
      <c r="Z76" s="19"/>
      <c r="AA76" s="19"/>
      <c r="AB76" s="19"/>
      <c r="AC76" s="19"/>
      <c r="AD76" s="19"/>
      <c r="AF76" s="14"/>
      <c r="AG76" s="14"/>
      <c r="AH76" s="19"/>
      <c r="AI76" s="19"/>
      <c r="AJ76" s="19"/>
      <c r="AK76" s="19"/>
      <c r="AL76" s="19"/>
      <c r="AM76" s="19"/>
      <c r="AN76" s="19"/>
      <c r="AO76" s="19"/>
      <c r="AP76" s="19"/>
      <c r="AQ76" s="19"/>
      <c r="AR76" s="19"/>
      <c r="AS76" s="19"/>
      <c r="AT76" s="19"/>
    </row>
    <row r="77" spans="1:46">
      <c r="A77" s="22" t="n">
        <v>2017</v>
      </c>
      <c r="B77" s="8" t="s">
        <v>93</v>
      </c>
      <c r="C77" s="47" t="n">
        <v>486</v>
      </c>
      <c r="D77" s="47" t="n">
        <v>463</v>
      </c>
      <c r="E77" s="47" t="n">
        <v>434</v>
      </c>
      <c r="F77" s="47" t="n">
        <v>413</v>
      </c>
      <c r="G77" s="47" t="n">
        <v>473</v>
      </c>
      <c r="H77" s="47" t="n">
        <v>443</v>
      </c>
      <c r="I77" s="47" t="n">
        <v>444</v>
      </c>
      <c r="J77" s="47" t="n">
        <v>464</v>
      </c>
      <c r="K77" s="47" t="n">
        <v>409</v>
      </c>
      <c r="L77" s="47" t="n">
        <v>421</v>
      </c>
      <c r="M77" s="47" t="n">
        <v>419</v>
      </c>
      <c r="N77" s="47" t="n">
        <v>445</v>
      </c>
      <c r="O77" s="47" t="n">
        <v>5314</v>
      </c>
      <c r="P77" s="14"/>
      <c r="R77" s="19"/>
      <c r="S77" s="19"/>
      <c r="T77" s="19"/>
      <c r="U77" s="19"/>
      <c r="V77" s="19"/>
      <c r="W77" s="19"/>
      <c r="X77" s="19"/>
      <c r="Y77" s="19"/>
      <c r="Z77" s="19"/>
      <c r="AA77" s="19"/>
      <c r="AB77" s="19"/>
      <c r="AC77" s="19"/>
      <c r="AD77" s="19"/>
      <c r="AF77" s="14"/>
      <c r="AG77" s="14"/>
      <c r="AH77" s="19"/>
      <c r="AI77" s="19"/>
      <c r="AJ77" s="19"/>
      <c r="AK77" s="19"/>
      <c r="AL77" s="19"/>
      <c r="AM77" s="19"/>
      <c r="AN77" s="19"/>
      <c r="AO77" s="19"/>
      <c r="AP77" s="19"/>
      <c r="AQ77" s="19"/>
      <c r="AR77" s="19"/>
      <c r="AS77" s="19"/>
      <c r="AT77" s="19"/>
    </row>
    <row r="78" spans="1:46">
      <c r="A78" s="22" t="n">
        <v>2017</v>
      </c>
      <c r="B78" s="8" t="s">
        <v>94</v>
      </c>
      <c r="C78" s="47" t="n">
        <v>1088</v>
      </c>
      <c r="D78" s="47" t="n">
        <v>967</v>
      </c>
      <c r="E78" s="47" t="n">
        <v>1093</v>
      </c>
      <c r="F78" s="47" t="n">
        <v>1001</v>
      </c>
      <c r="G78" s="47" t="n">
        <v>999</v>
      </c>
      <c r="H78" s="47" t="n">
        <v>970</v>
      </c>
      <c r="I78" s="47" t="n">
        <v>942</v>
      </c>
      <c r="J78" s="47" t="n">
        <v>942</v>
      </c>
      <c r="K78" s="47" t="n">
        <v>968</v>
      </c>
      <c r="L78" s="47" t="n">
        <v>930</v>
      </c>
      <c r="M78" s="47" t="n">
        <v>934</v>
      </c>
      <c r="N78" s="47" t="n">
        <v>918</v>
      </c>
      <c r="O78" s="47" t="n">
        <v>11752</v>
      </c>
      <c r="P78" s="14"/>
      <c r="R78" s="19"/>
      <c r="S78" s="19"/>
      <c r="T78" s="19"/>
      <c r="U78" s="19"/>
      <c r="V78" s="19"/>
      <c r="W78" s="19"/>
      <c r="X78" s="19"/>
      <c r="Y78" s="19"/>
      <c r="Z78" s="19"/>
      <c r="AA78" s="19"/>
      <c r="AB78" s="19"/>
      <c r="AC78" s="19"/>
      <c r="AD78" s="19"/>
      <c r="AF78" s="14"/>
      <c r="AG78" s="14"/>
      <c r="AH78" s="19"/>
      <c r="AI78" s="19"/>
      <c r="AJ78" s="19"/>
      <c r="AK78" s="19"/>
      <c r="AL78" s="19"/>
      <c r="AM78" s="19"/>
      <c r="AN78" s="19"/>
      <c r="AO78" s="19"/>
      <c r="AP78" s="19"/>
      <c r="AQ78" s="19"/>
      <c r="AR78" s="19"/>
      <c r="AS78" s="19"/>
      <c r="AT78" s="19"/>
    </row>
    <row r="79" spans="1:46">
      <c r="A79" s="22" t="n">
        <v>2017</v>
      </c>
      <c r="B79" s="8" t="s">
        <v>95</v>
      </c>
      <c r="C79" s="47" t="n">
        <v>2070</v>
      </c>
      <c r="D79" s="47" t="n">
        <v>1903</v>
      </c>
      <c r="E79" s="47" t="n">
        <v>1965</v>
      </c>
      <c r="F79" s="47" t="n">
        <v>1807</v>
      </c>
      <c r="G79" s="47" t="n">
        <v>2003</v>
      </c>
      <c r="H79" s="47" t="n">
        <v>1827</v>
      </c>
      <c r="I79" s="47" t="n">
        <v>1847</v>
      </c>
      <c r="J79" s="47" t="n">
        <v>1821</v>
      </c>
      <c r="K79" s="47" t="n">
        <v>1777</v>
      </c>
      <c r="L79" s="47" t="n">
        <v>1985</v>
      </c>
      <c r="M79" s="47" t="n">
        <v>1932</v>
      </c>
      <c r="N79" s="47" t="n">
        <v>1945</v>
      </c>
      <c r="O79" s="47" t="n">
        <v>22882</v>
      </c>
      <c r="P79" s="14"/>
      <c r="R79" s="19"/>
      <c r="S79" s="19"/>
      <c r="T79" s="19"/>
      <c r="U79" s="19"/>
      <c r="V79" s="19"/>
      <c r="W79" s="19"/>
      <c r="X79" s="19"/>
      <c r="Y79" s="19"/>
      <c r="Z79" s="19"/>
      <c r="AA79" s="19"/>
      <c r="AB79" s="19"/>
      <c r="AC79" s="19"/>
      <c r="AD79" s="19"/>
      <c r="AF79" s="14"/>
      <c r="AG79" s="14"/>
      <c r="AH79" s="19"/>
      <c r="AI79" s="19"/>
      <c r="AJ79" s="19"/>
      <c r="AK79" s="19"/>
      <c r="AL79" s="19"/>
      <c r="AM79" s="19"/>
      <c r="AN79" s="19"/>
      <c r="AO79" s="19"/>
      <c r="AP79" s="19"/>
      <c r="AQ79" s="19"/>
      <c r="AR79" s="19"/>
      <c r="AS79" s="19"/>
      <c r="AT79" s="19"/>
    </row>
    <row r="80" spans="1:46">
      <c r="A80" s="22" t="n">
        <v>2017</v>
      </c>
      <c r="B80" s="8" t="s">
        <v>96</v>
      </c>
      <c r="C80" s="47" t="n">
        <v>3346</v>
      </c>
      <c r="D80" s="47" t="n">
        <v>3000</v>
      </c>
      <c r="E80" s="47" t="n">
        <v>3054</v>
      </c>
      <c r="F80" s="47" t="n">
        <v>2888</v>
      </c>
      <c r="G80" s="47" t="n">
        <v>2919</v>
      </c>
      <c r="H80" s="47" t="n">
        <v>2849</v>
      </c>
      <c r="I80" s="47" t="n">
        <v>2850</v>
      </c>
      <c r="J80" s="47" t="n">
        <v>2787</v>
      </c>
      <c r="K80" s="47" t="n">
        <v>2704</v>
      </c>
      <c r="L80" s="47" t="n">
        <v>2898</v>
      </c>
      <c r="M80" s="47" t="n">
        <v>2817</v>
      </c>
      <c r="N80" s="47" t="n">
        <v>2961</v>
      </c>
      <c r="O80" s="47" t="n">
        <v>35073</v>
      </c>
      <c r="P80" s="14"/>
      <c r="R80" s="19"/>
      <c r="S80" s="19"/>
      <c r="T80" s="19"/>
      <c r="U80" s="19"/>
      <c r="V80" s="19"/>
      <c r="W80" s="19"/>
      <c r="X80" s="19"/>
      <c r="Y80" s="19"/>
      <c r="Z80" s="19"/>
      <c r="AA80" s="19"/>
      <c r="AB80" s="19"/>
      <c r="AC80" s="19"/>
      <c r="AD80" s="19"/>
      <c r="AF80" s="14"/>
      <c r="AG80" s="14"/>
      <c r="AH80" s="19"/>
      <c r="AI80" s="19"/>
      <c r="AJ80" s="19"/>
      <c r="AK80" s="19"/>
      <c r="AL80" s="19"/>
      <c r="AM80" s="19"/>
      <c r="AN80" s="19"/>
      <c r="AO80" s="19"/>
      <c r="AP80" s="19"/>
      <c r="AQ80" s="19"/>
      <c r="AR80" s="19"/>
      <c r="AS80" s="19"/>
      <c r="AT80" s="19"/>
    </row>
    <row r="81" spans="1:46">
      <c r="A81" s="22" t="n">
        <v>2017</v>
      </c>
      <c r="B81" s="8" t="s">
        <v>97</v>
      </c>
      <c r="C81" s="47" t="n">
        <v>4510</v>
      </c>
      <c r="D81" s="47" t="n">
        <v>4101</v>
      </c>
      <c r="E81" s="47" t="n">
        <v>3992</v>
      </c>
      <c r="F81" s="47" t="n">
        <v>3874</v>
      </c>
      <c r="G81" s="47" t="n">
        <v>4004</v>
      </c>
      <c r="H81" s="47" t="n">
        <v>3768</v>
      </c>
      <c r="I81" s="47" t="n">
        <v>3860</v>
      </c>
      <c r="J81" s="47" t="n">
        <v>3974</v>
      </c>
      <c r="K81" s="47" t="n">
        <v>3561</v>
      </c>
      <c r="L81" s="47" t="n">
        <v>3908</v>
      </c>
      <c r="M81" s="47" t="n">
        <v>3953</v>
      </c>
      <c r="N81" s="47" t="n">
        <v>4186</v>
      </c>
      <c r="O81" s="47" t="n">
        <v>47691</v>
      </c>
      <c r="P81" s="14"/>
      <c r="R81" s="19"/>
      <c r="S81" s="19"/>
      <c r="T81" s="19"/>
      <c r="U81" s="19"/>
      <c r="V81" s="19"/>
      <c r="W81" s="19"/>
      <c r="X81" s="19"/>
      <c r="Y81" s="19"/>
      <c r="Z81" s="19"/>
      <c r="AA81" s="19"/>
      <c r="AB81" s="19"/>
      <c r="AC81" s="19"/>
      <c r="AD81" s="19"/>
      <c r="AF81" s="14"/>
      <c r="AG81" s="14"/>
      <c r="AH81" s="19"/>
      <c r="AI81" s="19"/>
      <c r="AJ81" s="19"/>
      <c r="AK81" s="19"/>
      <c r="AL81" s="19"/>
      <c r="AM81" s="19"/>
      <c r="AN81" s="19"/>
      <c r="AO81" s="19"/>
      <c r="AP81" s="19"/>
      <c r="AQ81" s="19"/>
      <c r="AR81" s="19"/>
      <c r="AS81" s="19"/>
      <c r="AT81" s="19"/>
    </row>
    <row r="82" spans="1:46">
      <c r="A82" s="22" t="n">
        <v>2017</v>
      </c>
      <c r="B82" s="8" t="s">
        <v>98</v>
      </c>
      <c r="C82" s="47" t="n">
        <v>5867</v>
      </c>
      <c r="D82" s="47" t="n">
        <v>5416</v>
      </c>
      <c r="E82" s="47" t="n">
        <v>5470</v>
      </c>
      <c r="F82" s="47" t="n">
        <v>4809</v>
      </c>
      <c r="G82" s="47" t="n">
        <v>5253</v>
      </c>
      <c r="H82" s="47" t="n">
        <v>4851</v>
      </c>
      <c r="I82" s="47" t="n">
        <v>5125</v>
      </c>
      <c r="J82" s="47" t="n">
        <v>5127</v>
      </c>
      <c r="K82" s="47" t="n">
        <v>4861</v>
      </c>
      <c r="L82" s="47" t="n">
        <v>5177</v>
      </c>
      <c r="M82" s="47" t="n">
        <v>5281</v>
      </c>
      <c r="N82" s="47" t="n">
        <v>5493</v>
      </c>
      <c r="O82" s="47" t="n">
        <v>62730</v>
      </c>
      <c r="P82" s="14"/>
      <c r="R82" s="19"/>
      <c r="S82" s="19"/>
      <c r="T82" s="19"/>
      <c r="U82" s="19"/>
      <c r="V82" s="19"/>
      <c r="W82" s="19"/>
      <c r="X82" s="19"/>
      <c r="Y82" s="19"/>
      <c r="Z82" s="19"/>
      <c r="AA82" s="19"/>
      <c r="AB82" s="19"/>
      <c r="AC82" s="19"/>
      <c r="AD82" s="19"/>
      <c r="AF82" s="14"/>
      <c r="AG82" s="14"/>
      <c r="AH82" s="19"/>
      <c r="AI82" s="19"/>
      <c r="AJ82" s="19"/>
      <c r="AK82" s="19"/>
      <c r="AL82" s="19"/>
      <c r="AM82" s="19"/>
      <c r="AN82" s="19"/>
      <c r="AO82" s="19"/>
      <c r="AP82" s="19"/>
      <c r="AQ82" s="19"/>
      <c r="AR82" s="19"/>
      <c r="AS82" s="19"/>
      <c r="AT82" s="19"/>
    </row>
    <row r="83" spans="1:46">
      <c r="A83" s="22" t="n">
        <v>2017</v>
      </c>
      <c r="B83" s="8" t="s">
        <v>99</v>
      </c>
      <c r="C83" s="47" t="n">
        <v>7605</v>
      </c>
      <c r="D83" s="47" t="n">
        <v>7076</v>
      </c>
      <c r="E83" s="47" t="n">
        <v>6622</v>
      </c>
      <c r="F83" s="47" t="n">
        <v>6195</v>
      </c>
      <c r="G83" s="47" t="n">
        <v>6205</v>
      </c>
      <c r="H83" s="47" t="n">
        <v>5623</v>
      </c>
      <c r="I83" s="47" t="n">
        <v>5939</v>
      </c>
      <c r="J83" s="47" t="n">
        <v>5894</v>
      </c>
      <c r="K83" s="47" t="n">
        <v>5771</v>
      </c>
      <c r="L83" s="47" t="n">
        <v>6118</v>
      </c>
      <c r="M83" s="47" t="n">
        <v>6016</v>
      </c>
      <c r="N83" s="47" t="n">
        <v>6524</v>
      </c>
      <c r="O83" s="47" t="n">
        <v>75588</v>
      </c>
      <c r="P83" s="14"/>
      <c r="R83" s="19"/>
      <c r="S83" s="19"/>
      <c r="T83" s="19"/>
      <c r="U83" s="19"/>
      <c r="V83" s="19"/>
      <c r="W83" s="19"/>
      <c r="X83" s="19"/>
      <c r="Y83" s="19"/>
      <c r="Z83" s="19"/>
      <c r="AA83" s="19"/>
      <c r="AB83" s="19"/>
      <c r="AC83" s="19"/>
      <c r="AD83" s="19"/>
      <c r="AF83" s="14"/>
      <c r="AG83" s="14"/>
      <c r="AH83" s="19"/>
      <c r="AI83" s="19"/>
      <c r="AJ83" s="19"/>
      <c r="AK83" s="19"/>
      <c r="AL83" s="19"/>
      <c r="AM83" s="19"/>
      <c r="AN83" s="19"/>
      <c r="AO83" s="19"/>
      <c r="AP83" s="19"/>
      <c r="AQ83" s="19"/>
      <c r="AR83" s="19"/>
      <c r="AS83" s="19"/>
      <c r="AT83" s="19"/>
    </row>
    <row r="84" spans="1:46">
      <c r="A84" s="22" t="n">
        <v>2017</v>
      </c>
      <c r="B84" s="8" t="s">
        <v>100</v>
      </c>
      <c r="C84" s="47" t="n">
        <v>14182</v>
      </c>
      <c r="D84" s="47" t="n">
        <v>13341</v>
      </c>
      <c r="E84" s="47" t="n">
        <v>12543</v>
      </c>
      <c r="F84" s="47" t="n">
        <v>11133</v>
      </c>
      <c r="G84" s="47" t="n">
        <v>11402</v>
      </c>
      <c r="H84" s="47" t="n">
        <v>10483</v>
      </c>
      <c r="I84" s="47" t="n">
        <v>10832</v>
      </c>
      <c r="J84" s="47" t="n">
        <v>10635</v>
      </c>
      <c r="K84" s="47" t="n">
        <v>10490</v>
      </c>
      <c r="L84" s="47" t="n">
        <v>11074</v>
      </c>
      <c r="M84" s="47" t="n">
        <v>11032</v>
      </c>
      <c r="N84" s="47" t="n">
        <v>12085</v>
      </c>
      <c r="O84" s="47" t="n">
        <v>139232</v>
      </c>
      <c r="P84" s="14"/>
      <c r="R84" s="19"/>
      <c r="S84" s="19"/>
      <c r="T84" s="19"/>
      <c r="U84" s="19"/>
      <c r="V84" s="19"/>
      <c r="W84" s="19"/>
      <c r="X84" s="19"/>
      <c r="Y84" s="19"/>
      <c r="Z84" s="19"/>
      <c r="AA84" s="19"/>
      <c r="AB84" s="19"/>
      <c r="AC84" s="19"/>
      <c r="AD84" s="19"/>
      <c r="AF84" s="14"/>
      <c r="AG84" s="14"/>
      <c r="AH84" s="19"/>
      <c r="AI84" s="19"/>
      <c r="AJ84" s="19"/>
      <c r="AK84" s="19"/>
      <c r="AL84" s="19"/>
      <c r="AM84" s="19"/>
      <c r="AN84" s="19"/>
      <c r="AO84" s="19"/>
      <c r="AP84" s="19"/>
      <c r="AQ84" s="19"/>
      <c r="AR84" s="19"/>
      <c r="AS84" s="19"/>
      <c r="AT84" s="19"/>
    </row>
    <row r="85" spans="1:46">
      <c r="A85" s="22" t="n">
        <v>2017</v>
      </c>
      <c r="B85" s="8" t="s">
        <v>101</v>
      </c>
      <c r="C85" s="47" t="n">
        <v>16835</v>
      </c>
      <c r="D85" s="47" t="n">
        <v>16026</v>
      </c>
      <c r="E85" s="47" t="n">
        <v>14616</v>
      </c>
      <c r="F85" s="47" t="n">
        <v>12809</v>
      </c>
      <c r="G85" s="47" t="n">
        <v>13340</v>
      </c>
      <c r="H85" s="47" t="n">
        <v>12278</v>
      </c>
      <c r="I85" s="47" t="n">
        <v>12590</v>
      </c>
      <c r="J85" s="47" t="n">
        <v>12585</v>
      </c>
      <c r="K85" s="47" t="n">
        <v>12351</v>
      </c>
      <c r="L85" s="47" t="n">
        <v>13526</v>
      </c>
      <c r="M85" s="47" t="n">
        <v>13492</v>
      </c>
      <c r="N85" s="47" t="n">
        <v>14894</v>
      </c>
      <c r="O85" s="47" t="n">
        <v>165342</v>
      </c>
      <c r="P85" s="14"/>
      <c r="R85" s="19"/>
      <c r="S85" s="19"/>
      <c r="T85" s="19"/>
      <c r="U85" s="19"/>
      <c r="V85" s="19"/>
      <c r="W85" s="19"/>
      <c r="X85" s="19"/>
      <c r="Y85" s="19"/>
      <c r="Z85" s="19"/>
      <c r="AA85" s="19"/>
      <c r="AB85" s="19"/>
      <c r="AC85" s="19"/>
      <c r="AD85" s="19"/>
      <c r="AF85" s="14"/>
      <c r="AG85" s="14"/>
      <c r="AH85" s="19"/>
      <c r="AI85" s="19"/>
      <c r="AJ85" s="19"/>
      <c r="AK85" s="19"/>
      <c r="AL85" s="19"/>
      <c r="AM85" s="19"/>
      <c r="AN85" s="19"/>
      <c r="AO85" s="19"/>
      <c r="AP85" s="19"/>
      <c r="AQ85" s="19"/>
      <c r="AR85" s="19"/>
      <c r="AS85" s="19"/>
      <c r="AT85" s="19"/>
    </row>
    <row r="86" spans="1:46">
      <c r="A86" s="22" t="n">
        <v>2017</v>
      </c>
      <c r="B86" s="8" t="s">
        <v>102</v>
      </c>
      <c r="C86" s="47" t="n">
        <v>18767</v>
      </c>
      <c r="D86" s="47" t="n">
        <v>17997</v>
      </c>
      <c r="E86" s="47" t="n">
        <v>15722</v>
      </c>
      <c r="F86" s="47" t="n">
        <v>13474</v>
      </c>
      <c r="G86" s="47" t="n">
        <v>13911</v>
      </c>
      <c r="H86" s="47" t="n">
        <v>12515</v>
      </c>
      <c r="I86" s="47" t="n">
        <v>13027</v>
      </c>
      <c r="J86" s="47" t="n">
        <v>12997</v>
      </c>
      <c r="K86" s="47" t="n">
        <v>12708</v>
      </c>
      <c r="L86" s="47" t="n">
        <v>13738</v>
      </c>
      <c r="M86" s="47" t="n">
        <v>13777</v>
      </c>
      <c r="N86" s="47" t="n">
        <v>15311</v>
      </c>
      <c r="O86" s="47" t="n">
        <v>173944</v>
      </c>
      <c r="P86" s="14"/>
      <c r="R86" s="19"/>
      <c r="S86" s="19"/>
      <c r="T86" s="19"/>
      <c r="U86" s="19"/>
      <c r="V86" s="19"/>
      <c r="W86" s="19"/>
      <c r="X86" s="19"/>
      <c r="Y86" s="19"/>
      <c r="Z86" s="19"/>
      <c r="AA86" s="19"/>
      <c r="AB86" s="19"/>
      <c r="AC86" s="19"/>
      <c r="AD86" s="19"/>
      <c r="AF86" s="14"/>
      <c r="AG86" s="14"/>
      <c r="AH86" s="19"/>
      <c r="AI86" s="19"/>
      <c r="AJ86" s="19"/>
      <c r="AK86" s="19"/>
      <c r="AL86" s="19"/>
      <c r="AM86" s="19"/>
      <c r="AN86" s="19"/>
      <c r="AO86" s="19"/>
      <c r="AP86" s="19"/>
      <c r="AQ86" s="19"/>
      <c r="AR86" s="19"/>
      <c r="AS86" s="19"/>
      <c r="AT86" s="19"/>
    </row>
    <row r="87" spans="1:46">
      <c r="A87" s="22" t="n">
        <v>2017</v>
      </c>
      <c r="B87" s="8" t="s">
        <v>103</v>
      </c>
      <c r="C87" s="47" t="n">
        <v>14348</v>
      </c>
      <c r="D87" s="47" t="n">
        <v>13824</v>
      </c>
      <c r="E87" s="47" t="n">
        <v>11496</v>
      </c>
      <c r="F87" s="47" t="n">
        <v>9877</v>
      </c>
      <c r="G87" s="47" t="n">
        <v>9998</v>
      </c>
      <c r="H87" s="47" t="n">
        <v>9288</v>
      </c>
      <c r="I87" s="47" t="n">
        <v>9199</v>
      </c>
      <c r="J87" s="47" t="n">
        <v>9263</v>
      </c>
      <c r="K87" s="47" t="n">
        <v>9063</v>
      </c>
      <c r="L87" s="47" t="n">
        <v>10229</v>
      </c>
      <c r="M87" s="47" t="n">
        <v>10124</v>
      </c>
      <c r="N87" s="47" t="n">
        <v>11146</v>
      </c>
      <c r="O87" s="47" t="n">
        <v>127855</v>
      </c>
      <c r="P87" s="14"/>
      <c r="R87" s="19"/>
      <c r="S87" s="19"/>
      <c r="T87" s="19"/>
      <c r="U87" s="19"/>
      <c r="V87" s="19"/>
      <c r="W87" s="19"/>
      <c r="X87" s="19"/>
      <c r="Y87" s="19"/>
      <c r="Z87" s="19"/>
      <c r="AA87" s="19"/>
      <c r="AB87" s="19"/>
      <c r="AC87" s="19"/>
      <c r="AD87" s="19"/>
      <c r="AF87" s="14"/>
      <c r="AG87" s="14"/>
      <c r="AH87" s="19"/>
      <c r="AI87" s="19"/>
      <c r="AJ87" s="19"/>
      <c r="AK87" s="19"/>
      <c r="AL87" s="19"/>
      <c r="AM87" s="19"/>
      <c r="AN87" s="19"/>
      <c r="AO87" s="19"/>
      <c r="AP87" s="19"/>
      <c r="AQ87" s="19"/>
      <c r="AR87" s="19"/>
      <c r="AS87" s="19"/>
      <c r="AT87" s="19"/>
    </row>
    <row r="88" spans="1:46">
      <c r="A88" s="22" t="n">
        <v>2017</v>
      </c>
      <c r="B88" s="8" t="s">
        <v>104</v>
      </c>
      <c r="C88" s="47" t="n">
        <v>5663</v>
      </c>
      <c r="D88" s="47" t="n">
        <v>5391</v>
      </c>
      <c r="E88" s="47" t="n">
        <v>4679</v>
      </c>
      <c r="F88" s="47" t="n">
        <v>3751</v>
      </c>
      <c r="G88" s="47" t="n">
        <v>3918</v>
      </c>
      <c r="H88" s="47" t="n">
        <v>3566</v>
      </c>
      <c r="I88" s="47" t="n">
        <v>3615</v>
      </c>
      <c r="J88" s="47" t="n">
        <v>3816</v>
      </c>
      <c r="K88" s="47" t="n">
        <v>3588</v>
      </c>
      <c r="L88" s="47" t="n">
        <v>4059</v>
      </c>
      <c r="M88" s="47" t="n">
        <v>4111</v>
      </c>
      <c r="N88" s="47" t="n">
        <v>4510</v>
      </c>
      <c r="O88" s="47" t="n">
        <v>50667</v>
      </c>
      <c r="P88" s="14"/>
      <c r="R88" s="19"/>
      <c r="S88" s="19"/>
      <c r="T88" s="19"/>
      <c r="U88" s="19"/>
      <c r="V88" s="19"/>
      <c r="W88" s="19"/>
      <c r="X88" s="19"/>
      <c r="Y88" s="19"/>
      <c r="Z88" s="19"/>
      <c r="AA88" s="19"/>
      <c r="AB88" s="19"/>
      <c r="AC88" s="19"/>
      <c r="AD88" s="19"/>
      <c r="AF88" s="14"/>
      <c r="AG88" s="14"/>
      <c r="AH88" s="19"/>
      <c r="AI88" s="19"/>
      <c r="AJ88" s="19"/>
      <c r="AK88" s="19"/>
      <c r="AL88" s="19"/>
      <c r="AM88" s="19"/>
      <c r="AN88" s="19"/>
      <c r="AO88" s="19"/>
      <c r="AP88" s="19"/>
      <c r="AQ88" s="19"/>
      <c r="AR88" s="19"/>
      <c r="AS88" s="19"/>
      <c r="AT88" s="19"/>
    </row>
    <row r="89" spans="1:46">
      <c r="A89" s="25" t="n">
        <v>2016</v>
      </c>
      <c r="B89" s="9" t="s">
        <v>7</v>
      </c>
      <c r="C89" s="48" t="n">
        <v>81742</v>
      </c>
      <c r="D89" s="48" t="n">
        <v>76619</v>
      </c>
      <c r="E89" s="48" t="n">
        <v>83668</v>
      </c>
      <c r="F89" s="48" t="n">
        <v>75315</v>
      </c>
      <c r="G89" s="48" t="n">
        <v>74525</v>
      </c>
      <c r="H89" s="48" t="n">
        <v>69186</v>
      </c>
      <c r="I89" s="48" t="n">
        <v>72122</v>
      </c>
      <c r="J89" s="48" t="n">
        <v>71295</v>
      </c>
      <c r="K89" s="48" t="n">
        <v>69037</v>
      </c>
      <c r="L89" s="48" t="n">
        <v>76001</v>
      </c>
      <c r="M89" s="48" t="n">
        <v>77050</v>
      </c>
      <c r="N89" s="48" t="n">
        <v>84339</v>
      </c>
      <c r="O89" s="48" t="n">
        <v>910899</v>
      </c>
      <c r="P89" s="14"/>
      <c r="R89" s="19"/>
      <c r="S89" s="19"/>
      <c r="T89" s="19"/>
      <c r="U89" s="19"/>
      <c r="V89" s="19"/>
      <c r="W89" s="19"/>
      <c r="X89" s="19"/>
      <c r="Y89" s="19"/>
      <c r="Z89" s="19"/>
      <c r="AA89" s="19"/>
      <c r="AB89" s="19"/>
      <c r="AC89" s="19"/>
      <c r="AD89" s="19"/>
      <c r="AF89" s="14"/>
      <c r="AG89" s="14"/>
      <c r="AH89" s="19"/>
      <c r="AI89" s="19"/>
      <c r="AJ89" s="19"/>
      <c r="AK89" s="19"/>
      <c r="AL89" s="19"/>
      <c r="AM89" s="19"/>
      <c r="AN89" s="19"/>
      <c r="AO89" s="19"/>
      <c r="AP89" s="19"/>
      <c r="AQ89" s="19"/>
      <c r="AR89" s="19"/>
      <c r="AS89" s="19"/>
      <c r="AT89" s="19"/>
    </row>
    <row r="90" spans="1:46">
      <c r="A90" s="24" t="n">
        <v>2016</v>
      </c>
      <c r="B90" s="10" t="s">
        <v>89</v>
      </c>
      <c r="C90" s="49" t="n">
        <v>298</v>
      </c>
      <c r="D90" s="49" t="n">
        <v>302</v>
      </c>
      <c r="E90" s="49" t="n">
        <v>373</v>
      </c>
      <c r="F90" s="49" t="n">
        <v>293</v>
      </c>
      <c r="G90" s="49" t="n">
        <v>324</v>
      </c>
      <c r="H90" s="49" t="n">
        <v>298</v>
      </c>
      <c r="I90" s="49" t="n">
        <v>329</v>
      </c>
      <c r="J90" s="49" t="n">
        <v>306</v>
      </c>
      <c r="K90" s="49" t="n">
        <v>313</v>
      </c>
      <c r="L90" s="49" t="n">
        <v>306</v>
      </c>
      <c r="M90" s="49" t="n">
        <v>322</v>
      </c>
      <c r="N90" s="49" t="n">
        <v>333</v>
      </c>
      <c r="O90" s="49" t="n">
        <v>3797</v>
      </c>
      <c r="P90" s="14"/>
      <c r="R90" s="19"/>
      <c r="S90" s="19"/>
      <c r="T90" s="19"/>
      <c r="U90" s="19"/>
      <c r="V90" s="19"/>
      <c r="W90" s="19"/>
      <c r="X90" s="19"/>
      <c r="Y90" s="19"/>
      <c r="Z90" s="19"/>
      <c r="AA90" s="19"/>
      <c r="AB90" s="19"/>
      <c r="AC90" s="19"/>
      <c r="AD90" s="19"/>
      <c r="AF90" s="14"/>
      <c r="AG90" s="14"/>
      <c r="AH90" s="19"/>
      <c r="AI90" s="19"/>
      <c r="AJ90" s="19"/>
      <c r="AK90" s="19"/>
      <c r="AL90" s="19"/>
      <c r="AM90" s="19"/>
      <c r="AN90" s="19"/>
      <c r="AO90" s="19"/>
      <c r="AP90" s="19"/>
      <c r="AQ90" s="19"/>
      <c r="AR90" s="19"/>
      <c r="AS90" s="19"/>
      <c r="AT90" s="19"/>
    </row>
    <row r="91" spans="1:46">
      <c r="A91" s="24" t="n">
        <v>2016</v>
      </c>
      <c r="B91" s="10" t="s">
        <v>90</v>
      </c>
      <c r="C91" s="49" t="n">
        <v>359</v>
      </c>
      <c r="D91" s="49" t="n">
        <v>339</v>
      </c>
      <c r="E91" s="49" t="n">
        <v>359</v>
      </c>
      <c r="F91" s="49" t="n">
        <v>324</v>
      </c>
      <c r="G91" s="49" t="n">
        <v>390</v>
      </c>
      <c r="H91" s="49" t="n">
        <v>350</v>
      </c>
      <c r="I91" s="49" t="n">
        <v>399</v>
      </c>
      <c r="J91" s="49" t="n">
        <v>370</v>
      </c>
      <c r="K91" s="49" t="n">
        <v>380</v>
      </c>
      <c r="L91" s="49" t="n">
        <v>384</v>
      </c>
      <c r="M91" s="49" t="n">
        <v>370</v>
      </c>
      <c r="N91" s="49" t="n">
        <v>348</v>
      </c>
      <c r="O91" s="49" t="n">
        <v>4372</v>
      </c>
      <c r="P91" s="14"/>
      <c r="R91" s="19"/>
      <c r="S91" s="19"/>
      <c r="T91" s="19"/>
      <c r="U91" s="19"/>
      <c r="V91" s="19"/>
      <c r="W91" s="19"/>
      <c r="X91" s="19"/>
      <c r="Y91" s="19"/>
      <c r="Z91" s="19"/>
      <c r="AA91" s="19"/>
      <c r="AB91" s="19"/>
      <c r="AC91" s="19"/>
      <c r="AD91" s="19"/>
      <c r="AF91" s="14"/>
      <c r="AG91" s="14"/>
      <c r="AH91" s="19"/>
      <c r="AI91" s="19"/>
      <c r="AJ91" s="19"/>
      <c r="AK91" s="19"/>
      <c r="AL91" s="19"/>
      <c r="AM91" s="19"/>
      <c r="AN91" s="19"/>
      <c r="AO91" s="19"/>
      <c r="AP91" s="19"/>
      <c r="AQ91" s="19"/>
      <c r="AR91" s="19"/>
      <c r="AS91" s="19"/>
      <c r="AT91" s="19"/>
    </row>
    <row r="92" spans="1:46">
      <c r="A92" s="24" t="n">
        <v>2016</v>
      </c>
      <c r="B92" s="10" t="s">
        <v>91</v>
      </c>
      <c r="C92" s="49" t="n">
        <v>251</v>
      </c>
      <c r="D92" s="49" t="n">
        <v>246</v>
      </c>
      <c r="E92" s="49" t="n">
        <v>236</v>
      </c>
      <c r="F92" s="49" t="n">
        <v>214</v>
      </c>
      <c r="G92" s="49" t="n">
        <v>199</v>
      </c>
      <c r="H92" s="49" t="n">
        <v>210</v>
      </c>
      <c r="I92" s="49" t="n">
        <v>226</v>
      </c>
      <c r="J92" s="49" t="n">
        <v>242</v>
      </c>
      <c r="K92" s="49" t="n">
        <v>201</v>
      </c>
      <c r="L92" s="49" t="n">
        <v>249</v>
      </c>
      <c r="M92" s="49" t="n">
        <v>206</v>
      </c>
      <c r="N92" s="49" t="n">
        <v>210</v>
      </c>
      <c r="O92" s="49" t="n">
        <v>2690</v>
      </c>
      <c r="P92" s="14"/>
      <c r="R92" s="19"/>
      <c r="S92" s="19"/>
      <c r="T92" s="19"/>
      <c r="U92" s="19"/>
      <c r="V92" s="19"/>
      <c r="W92" s="19"/>
      <c r="X92" s="19"/>
      <c r="Y92" s="19"/>
      <c r="Z92" s="19"/>
      <c r="AA92" s="19"/>
      <c r="AB92" s="19"/>
      <c r="AC92" s="19"/>
      <c r="AD92" s="19"/>
      <c r="AF92" s="14"/>
      <c r="AG92" s="14"/>
      <c r="AH92" s="19"/>
      <c r="AI92" s="19"/>
      <c r="AJ92" s="19"/>
      <c r="AK92" s="19"/>
      <c r="AL92" s="19"/>
      <c r="AM92" s="19"/>
      <c r="AN92" s="19"/>
      <c r="AO92" s="19"/>
      <c r="AP92" s="19"/>
      <c r="AQ92" s="19"/>
      <c r="AR92" s="19"/>
      <c r="AS92" s="19"/>
      <c r="AT92" s="19"/>
    </row>
    <row r="93" spans="1:46">
      <c r="A93" s="24" t="n">
        <v>2016</v>
      </c>
      <c r="B93" s="10" t="s">
        <v>92</v>
      </c>
      <c r="C93" s="49" t="n">
        <v>301</v>
      </c>
      <c r="D93" s="49" t="n">
        <v>280</v>
      </c>
      <c r="E93" s="49" t="n">
        <v>328</v>
      </c>
      <c r="F93" s="49" t="n">
        <v>309</v>
      </c>
      <c r="G93" s="49" t="n">
        <v>364</v>
      </c>
      <c r="H93" s="49" t="n">
        <v>299</v>
      </c>
      <c r="I93" s="49" t="n">
        <v>309</v>
      </c>
      <c r="J93" s="49" t="n">
        <v>301</v>
      </c>
      <c r="K93" s="49" t="n">
        <v>296</v>
      </c>
      <c r="L93" s="49" t="n">
        <v>294</v>
      </c>
      <c r="M93" s="49" t="n">
        <v>307</v>
      </c>
      <c r="N93" s="49" t="n">
        <v>329</v>
      </c>
      <c r="O93" s="49" t="n">
        <v>3717</v>
      </c>
      <c r="P93" s="14"/>
      <c r="R93" s="19"/>
      <c r="S93" s="19"/>
      <c r="T93" s="19"/>
      <c r="U93" s="19"/>
      <c r="V93" s="19"/>
      <c r="W93" s="19"/>
      <c r="X93" s="19"/>
      <c r="Y93" s="19"/>
      <c r="Z93" s="19"/>
      <c r="AA93" s="19"/>
      <c r="AB93" s="19"/>
      <c r="AC93" s="19"/>
      <c r="AD93" s="19"/>
      <c r="AF93" s="14"/>
      <c r="AG93" s="14"/>
      <c r="AH93" s="19"/>
      <c r="AI93" s="19"/>
      <c r="AJ93" s="19"/>
      <c r="AK93" s="19"/>
      <c r="AL93" s="19"/>
      <c r="AM93" s="19"/>
      <c r="AN93" s="19"/>
      <c r="AO93" s="19"/>
      <c r="AP93" s="19"/>
      <c r="AQ93" s="19"/>
      <c r="AR93" s="19"/>
      <c r="AS93" s="19"/>
      <c r="AT93" s="19"/>
    </row>
    <row r="94" spans="1:46">
      <c r="A94" s="24" t="n">
        <v>2016</v>
      </c>
      <c r="B94" s="10" t="s">
        <v>93</v>
      </c>
      <c r="C94" s="49" t="n">
        <v>516</v>
      </c>
      <c r="D94" s="49" t="n">
        <v>487</v>
      </c>
      <c r="E94" s="49" t="n">
        <v>552</v>
      </c>
      <c r="F94" s="49" t="n">
        <v>479</v>
      </c>
      <c r="G94" s="49" t="n">
        <v>491</v>
      </c>
      <c r="H94" s="49" t="n">
        <v>440</v>
      </c>
      <c r="I94" s="49" t="n">
        <v>464</v>
      </c>
      <c r="J94" s="49" t="n">
        <v>470</v>
      </c>
      <c r="K94" s="49" t="n">
        <v>478</v>
      </c>
      <c r="L94" s="49" t="n">
        <v>477</v>
      </c>
      <c r="M94" s="49" t="n">
        <v>501</v>
      </c>
      <c r="N94" s="49" t="n">
        <v>497</v>
      </c>
      <c r="O94" s="49" t="n">
        <v>5852</v>
      </c>
      <c r="P94" s="14"/>
      <c r="R94" s="19"/>
      <c r="S94" s="19"/>
      <c r="T94" s="19"/>
      <c r="U94" s="19"/>
      <c r="V94" s="19"/>
      <c r="W94" s="19"/>
      <c r="X94" s="19"/>
      <c r="Y94" s="19"/>
      <c r="Z94" s="19"/>
      <c r="AA94" s="19"/>
      <c r="AB94" s="19"/>
      <c r="AC94" s="19"/>
      <c r="AD94" s="19"/>
      <c r="AF94" s="14"/>
      <c r="AG94" s="14"/>
      <c r="AH94" s="19"/>
      <c r="AI94" s="19"/>
      <c r="AJ94" s="19"/>
      <c r="AK94" s="19"/>
      <c r="AL94" s="19"/>
      <c r="AM94" s="19"/>
      <c r="AN94" s="19"/>
      <c r="AO94" s="19"/>
      <c r="AP94" s="19"/>
      <c r="AQ94" s="19"/>
      <c r="AR94" s="19"/>
      <c r="AS94" s="19"/>
      <c r="AT94" s="19"/>
    </row>
    <row r="95" spans="1:46">
      <c r="A95" s="24" t="n">
        <v>2016</v>
      </c>
      <c r="B95" s="10" t="s">
        <v>94</v>
      </c>
      <c r="C95" s="49" t="n">
        <v>1126</v>
      </c>
      <c r="D95" s="49" t="n">
        <v>1078</v>
      </c>
      <c r="E95" s="49" t="n">
        <v>1157</v>
      </c>
      <c r="F95" s="49" t="n">
        <v>1076</v>
      </c>
      <c r="G95" s="49" t="n">
        <v>1039</v>
      </c>
      <c r="H95" s="49" t="n">
        <v>1016</v>
      </c>
      <c r="I95" s="49" t="n">
        <v>1112</v>
      </c>
      <c r="J95" s="49" t="n">
        <v>1016</v>
      </c>
      <c r="K95" s="49" t="n">
        <v>1026</v>
      </c>
      <c r="L95" s="49" t="n">
        <v>1046</v>
      </c>
      <c r="M95" s="49" t="n">
        <v>1016</v>
      </c>
      <c r="N95" s="49" t="n">
        <v>1084</v>
      </c>
      <c r="O95" s="49" t="n">
        <v>12792</v>
      </c>
      <c r="P95" s="14"/>
      <c r="R95" s="19"/>
      <c r="S95" s="19"/>
      <c r="T95" s="19"/>
      <c r="U95" s="19"/>
      <c r="V95" s="19"/>
      <c r="W95" s="19"/>
      <c r="X95" s="19"/>
      <c r="Y95" s="19"/>
      <c r="Z95" s="19"/>
      <c r="AA95" s="19"/>
      <c r="AB95" s="19"/>
      <c r="AC95" s="19"/>
      <c r="AD95" s="19"/>
      <c r="AF95" s="14"/>
      <c r="AG95" s="14"/>
      <c r="AH95" s="19"/>
      <c r="AI95" s="19"/>
      <c r="AJ95" s="19"/>
      <c r="AK95" s="19"/>
      <c r="AL95" s="19"/>
      <c r="AM95" s="19"/>
      <c r="AN95" s="19"/>
      <c r="AO95" s="19"/>
      <c r="AP95" s="19"/>
      <c r="AQ95" s="19"/>
      <c r="AR95" s="19"/>
      <c r="AS95" s="19"/>
      <c r="AT95" s="19"/>
    </row>
    <row r="96" spans="1:46">
      <c r="A96" s="24" t="n">
        <v>2016</v>
      </c>
      <c r="B96" s="10" t="s">
        <v>95</v>
      </c>
      <c r="C96" s="49" t="n">
        <v>2137</v>
      </c>
      <c r="D96" s="49" t="n">
        <v>2030</v>
      </c>
      <c r="E96" s="49" t="n">
        <v>2146</v>
      </c>
      <c r="F96" s="49" t="n">
        <v>1958</v>
      </c>
      <c r="G96" s="49" t="n">
        <v>1999</v>
      </c>
      <c r="H96" s="49" t="n">
        <v>1909</v>
      </c>
      <c r="I96" s="49" t="n">
        <v>1897</v>
      </c>
      <c r="J96" s="49" t="n">
        <v>1885</v>
      </c>
      <c r="K96" s="49" t="n">
        <v>1772</v>
      </c>
      <c r="L96" s="49" t="n">
        <v>1972</v>
      </c>
      <c r="M96" s="49" t="n">
        <v>1879</v>
      </c>
      <c r="N96" s="49" t="n">
        <v>2008</v>
      </c>
      <c r="O96" s="49" t="n">
        <v>23592</v>
      </c>
      <c r="P96" s="14"/>
      <c r="R96" s="19"/>
      <c r="S96" s="19"/>
      <c r="T96" s="19"/>
      <c r="U96" s="19"/>
      <c r="V96" s="19"/>
      <c r="W96" s="19"/>
      <c r="X96" s="19"/>
      <c r="Y96" s="19"/>
      <c r="Z96" s="19"/>
      <c r="AA96" s="19"/>
      <c r="AB96" s="19"/>
      <c r="AC96" s="19"/>
      <c r="AD96" s="19"/>
      <c r="AF96" s="14"/>
      <c r="AG96" s="14"/>
      <c r="AH96" s="19"/>
      <c r="AI96" s="19"/>
      <c r="AJ96" s="19"/>
      <c r="AK96" s="19"/>
      <c r="AL96" s="19"/>
      <c r="AM96" s="19"/>
      <c r="AN96" s="19"/>
      <c r="AO96" s="19"/>
      <c r="AP96" s="19"/>
      <c r="AQ96" s="19"/>
      <c r="AR96" s="19"/>
      <c r="AS96" s="19"/>
      <c r="AT96" s="19"/>
    </row>
    <row r="97" spans="1:46">
      <c r="A97" s="24" t="n">
        <v>2016</v>
      </c>
      <c r="B97" s="10" t="s">
        <v>96</v>
      </c>
      <c r="C97" s="49" t="n">
        <v>3141</v>
      </c>
      <c r="D97" s="49" t="n">
        <v>2971</v>
      </c>
      <c r="E97" s="49" t="n">
        <v>3207</v>
      </c>
      <c r="F97" s="49" t="n">
        <v>2938</v>
      </c>
      <c r="G97" s="49" t="n">
        <v>2871</v>
      </c>
      <c r="H97" s="49" t="n">
        <v>2801</v>
      </c>
      <c r="I97" s="49" t="n">
        <v>2904</v>
      </c>
      <c r="J97" s="49" t="n">
        <v>2848</v>
      </c>
      <c r="K97" s="49" t="n">
        <v>2830</v>
      </c>
      <c r="L97" s="49" t="n">
        <v>3003</v>
      </c>
      <c r="M97" s="49" t="n">
        <v>2891</v>
      </c>
      <c r="N97" s="49" t="n">
        <v>3028</v>
      </c>
      <c r="O97" s="49" t="n">
        <v>35433</v>
      </c>
      <c r="P97" s="14"/>
      <c r="R97" s="19"/>
      <c r="S97" s="19"/>
      <c r="T97" s="19"/>
      <c r="U97" s="19"/>
      <c r="V97" s="19"/>
      <c r="W97" s="19"/>
      <c r="X97" s="19"/>
      <c r="Y97" s="19"/>
      <c r="Z97" s="19"/>
      <c r="AA97" s="19"/>
      <c r="AB97" s="19"/>
      <c r="AC97" s="19"/>
      <c r="AD97" s="19"/>
      <c r="AF97" s="14"/>
      <c r="AG97" s="14"/>
      <c r="AH97" s="19"/>
      <c r="AI97" s="19"/>
      <c r="AJ97" s="19"/>
      <c r="AK97" s="19"/>
      <c r="AL97" s="19"/>
      <c r="AM97" s="19"/>
      <c r="AN97" s="19"/>
      <c r="AO97" s="19"/>
      <c r="AP97" s="19"/>
      <c r="AQ97" s="19"/>
      <c r="AR97" s="19"/>
      <c r="AS97" s="19"/>
      <c r="AT97" s="19"/>
    </row>
    <row r="98" spans="1:46">
      <c r="A98" s="24" t="n">
        <v>2016</v>
      </c>
      <c r="B98" s="10" t="s">
        <v>97</v>
      </c>
      <c r="C98" s="49" t="n">
        <v>4203</v>
      </c>
      <c r="D98" s="49" t="n">
        <v>4030</v>
      </c>
      <c r="E98" s="49" t="n">
        <v>4373</v>
      </c>
      <c r="F98" s="49" t="n">
        <v>3961</v>
      </c>
      <c r="G98" s="49" t="n">
        <v>3861</v>
      </c>
      <c r="H98" s="49" t="n">
        <v>3791</v>
      </c>
      <c r="I98" s="49" t="n">
        <v>3866</v>
      </c>
      <c r="J98" s="49" t="n">
        <v>3861</v>
      </c>
      <c r="K98" s="49" t="n">
        <v>3569</v>
      </c>
      <c r="L98" s="49" t="n">
        <v>3889</v>
      </c>
      <c r="M98" s="49" t="n">
        <v>3903</v>
      </c>
      <c r="N98" s="49" t="n">
        <v>4151</v>
      </c>
      <c r="O98" s="49" t="n">
        <v>47458</v>
      </c>
      <c r="P98" s="14"/>
      <c r="R98" s="19"/>
      <c r="S98" s="19"/>
      <c r="T98" s="19"/>
      <c r="U98" s="19"/>
      <c r="V98" s="19"/>
      <c r="W98" s="19"/>
      <c r="X98" s="19"/>
      <c r="Y98" s="19"/>
      <c r="Z98" s="19"/>
      <c r="AA98" s="19"/>
      <c r="AB98" s="19"/>
      <c r="AC98" s="19"/>
      <c r="AD98" s="19"/>
      <c r="AF98" s="14"/>
      <c r="AG98" s="14"/>
      <c r="AH98" s="19"/>
      <c r="AI98" s="19"/>
      <c r="AJ98" s="19"/>
      <c r="AK98" s="19"/>
      <c r="AL98" s="19"/>
      <c r="AM98" s="19"/>
      <c r="AN98" s="19"/>
      <c r="AO98" s="19"/>
      <c r="AP98" s="19"/>
      <c r="AQ98" s="19"/>
      <c r="AR98" s="19"/>
      <c r="AS98" s="19"/>
      <c r="AT98" s="19"/>
    </row>
    <row r="99" spans="1:46">
      <c r="A99" s="24" t="n">
        <v>2016</v>
      </c>
      <c r="B99" s="10" t="s">
        <v>98</v>
      </c>
      <c r="C99" s="49" t="n">
        <v>5355</v>
      </c>
      <c r="D99" s="49" t="n">
        <v>5011</v>
      </c>
      <c r="E99" s="49" t="n">
        <v>5433</v>
      </c>
      <c r="F99" s="49" t="n">
        <v>4898</v>
      </c>
      <c r="G99" s="49" t="n">
        <v>5074</v>
      </c>
      <c r="H99" s="49" t="n">
        <v>4671</v>
      </c>
      <c r="I99" s="49" t="n">
        <v>4920</v>
      </c>
      <c r="J99" s="49" t="n">
        <v>4939</v>
      </c>
      <c r="K99" s="49" t="n">
        <v>4778</v>
      </c>
      <c r="L99" s="49" t="n">
        <v>5187</v>
      </c>
      <c r="M99" s="49" t="n">
        <v>5017</v>
      </c>
      <c r="N99" s="49" t="n">
        <v>5520</v>
      </c>
      <c r="O99" s="49" t="n">
        <v>60803</v>
      </c>
      <c r="P99" s="14"/>
      <c r="R99" s="19"/>
      <c r="S99" s="19"/>
      <c r="T99" s="19"/>
      <c r="U99" s="19"/>
      <c r="V99" s="19"/>
      <c r="W99" s="19"/>
      <c r="X99" s="19"/>
      <c r="Y99" s="19"/>
      <c r="Z99" s="19"/>
      <c r="AA99" s="19"/>
      <c r="AB99" s="19"/>
      <c r="AC99" s="19"/>
      <c r="AD99" s="19"/>
      <c r="AF99" s="14"/>
      <c r="AG99" s="14"/>
      <c r="AH99" s="19"/>
      <c r="AI99" s="19"/>
      <c r="AJ99" s="19"/>
      <c r="AK99" s="19"/>
      <c r="AL99" s="19"/>
      <c r="AM99" s="19"/>
      <c r="AN99" s="19"/>
      <c r="AO99" s="19"/>
      <c r="AP99" s="19"/>
      <c r="AQ99" s="19"/>
      <c r="AR99" s="19"/>
      <c r="AS99" s="19"/>
      <c r="AT99" s="19"/>
    </row>
    <row r="100" spans="1:46">
      <c r="A100" s="24" t="n">
        <v>2016</v>
      </c>
      <c r="B100" s="10" t="s">
        <v>99</v>
      </c>
      <c r="C100" s="49" t="n">
        <v>7175</v>
      </c>
      <c r="D100" s="49" t="n">
        <v>6784</v>
      </c>
      <c r="E100" s="49" t="n">
        <v>7440</v>
      </c>
      <c r="F100" s="49" t="n">
        <v>6740</v>
      </c>
      <c r="G100" s="49" t="n">
        <v>6434</v>
      </c>
      <c r="H100" s="49" t="n">
        <v>6097</v>
      </c>
      <c r="I100" s="49" t="n">
        <v>6319</v>
      </c>
      <c r="J100" s="49" t="n">
        <v>6122</v>
      </c>
      <c r="K100" s="49" t="n">
        <v>5863</v>
      </c>
      <c r="L100" s="49" t="n">
        <v>6269</v>
      </c>
      <c r="M100" s="49" t="n">
        <v>6305</v>
      </c>
      <c r="N100" s="49" t="n">
        <v>6918</v>
      </c>
      <c r="O100" s="49" t="n">
        <v>78466</v>
      </c>
      <c r="P100" s="14"/>
      <c r="R100" s="19"/>
      <c r="S100" s="19"/>
      <c r="T100" s="19"/>
      <c r="U100" s="19"/>
      <c r="V100" s="19"/>
      <c r="W100" s="19"/>
      <c r="X100" s="19"/>
      <c r="Y100" s="19"/>
      <c r="Z100" s="19"/>
      <c r="AA100" s="19"/>
      <c r="AB100" s="19"/>
      <c r="AC100" s="19"/>
      <c r="AD100" s="19"/>
      <c r="AF100" s="14"/>
      <c r="AG100" s="14"/>
      <c r="AH100" s="19"/>
      <c r="AI100" s="19"/>
      <c r="AJ100" s="19"/>
      <c r="AK100" s="19"/>
      <c r="AL100" s="19"/>
      <c r="AM100" s="19"/>
      <c r="AN100" s="19"/>
      <c r="AO100" s="19"/>
      <c r="AP100" s="19"/>
      <c r="AQ100" s="19"/>
      <c r="AR100" s="19"/>
      <c r="AS100" s="19"/>
      <c r="AT100" s="19"/>
    </row>
    <row r="101" spans="1:46">
      <c r="A101" s="24" t="n">
        <v>2016</v>
      </c>
      <c r="B101" s="10" t="s">
        <v>100</v>
      </c>
      <c r="C101" s="49" t="n">
        <v>12388</v>
      </c>
      <c r="D101" s="49" t="n">
        <v>11644</v>
      </c>
      <c r="E101" s="49" t="n">
        <v>12850</v>
      </c>
      <c r="F101" s="49" t="n">
        <v>11600</v>
      </c>
      <c r="G101" s="49" t="n">
        <v>11181</v>
      </c>
      <c r="H101" s="49" t="n">
        <v>10740</v>
      </c>
      <c r="I101" s="49" t="n">
        <v>10957</v>
      </c>
      <c r="J101" s="49" t="n">
        <v>10844</v>
      </c>
      <c r="K101" s="49" t="n">
        <v>10483</v>
      </c>
      <c r="L101" s="49" t="n">
        <v>11566</v>
      </c>
      <c r="M101" s="49" t="n">
        <v>11709</v>
      </c>
      <c r="N101" s="49" t="n">
        <v>12805</v>
      </c>
      <c r="O101" s="49" t="n">
        <v>138767</v>
      </c>
      <c r="P101" s="14"/>
      <c r="R101" s="19"/>
      <c r="S101" s="19"/>
      <c r="T101" s="19"/>
      <c r="U101" s="19"/>
      <c r="V101" s="19"/>
      <c r="W101" s="19"/>
      <c r="X101" s="19"/>
      <c r="Y101" s="19"/>
      <c r="Z101" s="19"/>
      <c r="AA101" s="19"/>
      <c r="AB101" s="19"/>
      <c r="AC101" s="19"/>
      <c r="AD101" s="19"/>
      <c r="AF101" s="14"/>
      <c r="AG101" s="14"/>
      <c r="AH101" s="19"/>
      <c r="AI101" s="19"/>
      <c r="AJ101" s="19"/>
      <c r="AK101" s="19"/>
      <c r="AL101" s="19"/>
      <c r="AM101" s="19"/>
      <c r="AN101" s="19"/>
      <c r="AO101" s="19"/>
      <c r="AP101" s="19"/>
      <c r="AQ101" s="19"/>
      <c r="AR101" s="19"/>
      <c r="AS101" s="19"/>
      <c r="AT101" s="19"/>
    </row>
    <row r="102" spans="1:46">
      <c r="A102" s="24" t="n">
        <v>2016</v>
      </c>
      <c r="B102" s="10" t="s">
        <v>101</v>
      </c>
      <c r="C102" s="49" t="n">
        <v>13721</v>
      </c>
      <c r="D102" s="49" t="n">
        <v>12988</v>
      </c>
      <c r="E102" s="49" t="n">
        <v>14230</v>
      </c>
      <c r="F102" s="49" t="n">
        <v>12632</v>
      </c>
      <c r="G102" s="49" t="n">
        <v>12915</v>
      </c>
      <c r="H102" s="49" t="n">
        <v>11729</v>
      </c>
      <c r="I102" s="49" t="n">
        <v>12264</v>
      </c>
      <c r="J102" s="49" t="n">
        <v>12238</v>
      </c>
      <c r="K102" s="49" t="n">
        <v>11770</v>
      </c>
      <c r="L102" s="49" t="n">
        <v>13147</v>
      </c>
      <c r="M102" s="49" t="n">
        <v>13534</v>
      </c>
      <c r="N102" s="49" t="n">
        <v>14704</v>
      </c>
      <c r="O102" s="49" t="n">
        <v>155872</v>
      </c>
      <c r="P102" s="14"/>
      <c r="R102" s="19"/>
      <c r="S102" s="19"/>
      <c r="T102" s="19"/>
      <c r="U102" s="19"/>
      <c r="V102" s="19"/>
      <c r="W102" s="19"/>
      <c r="X102" s="19"/>
      <c r="Y102" s="19"/>
      <c r="Z102" s="19"/>
      <c r="AA102" s="19"/>
      <c r="AB102" s="19"/>
      <c r="AC102" s="19"/>
      <c r="AD102" s="19"/>
      <c r="AF102" s="14"/>
      <c r="AG102" s="14"/>
      <c r="AH102" s="19"/>
      <c r="AI102" s="19"/>
      <c r="AJ102" s="19"/>
      <c r="AK102" s="19"/>
      <c r="AL102" s="19"/>
      <c r="AM102" s="19"/>
      <c r="AN102" s="19"/>
      <c r="AO102" s="19"/>
      <c r="AP102" s="19"/>
      <c r="AQ102" s="19"/>
      <c r="AR102" s="19"/>
      <c r="AS102" s="19"/>
      <c r="AT102" s="19"/>
    </row>
    <row r="103" spans="1:46">
      <c r="A103" s="24" t="n">
        <v>2016</v>
      </c>
      <c r="B103" s="10" t="s">
        <v>102</v>
      </c>
      <c r="C103" s="49" t="n">
        <v>15688</v>
      </c>
      <c r="D103" s="49" t="n">
        <v>14556</v>
      </c>
      <c r="E103" s="49" t="n">
        <v>15697</v>
      </c>
      <c r="F103" s="49" t="n">
        <v>14250</v>
      </c>
      <c r="G103" s="49" t="n">
        <v>13977</v>
      </c>
      <c r="H103" s="49" t="n">
        <v>12588</v>
      </c>
      <c r="I103" s="49" t="n">
        <v>13338</v>
      </c>
      <c r="J103" s="49" t="n">
        <v>13145</v>
      </c>
      <c r="K103" s="49" t="n">
        <v>12929</v>
      </c>
      <c r="L103" s="49" t="n">
        <v>14189</v>
      </c>
      <c r="M103" s="49" t="n">
        <v>14629</v>
      </c>
      <c r="N103" s="49" t="n">
        <v>16123</v>
      </c>
      <c r="O103" s="49" t="n">
        <v>171109</v>
      </c>
      <c r="P103" s="14"/>
      <c r="R103" s="19"/>
      <c r="S103" s="19"/>
      <c r="T103" s="19"/>
      <c r="U103" s="19"/>
      <c r="V103" s="19"/>
      <c r="W103" s="19"/>
      <c r="X103" s="19"/>
      <c r="Y103" s="19"/>
      <c r="Z103" s="19"/>
      <c r="AA103" s="19"/>
      <c r="AB103" s="19"/>
      <c r="AC103" s="19"/>
      <c r="AD103" s="19"/>
      <c r="AF103" s="14"/>
      <c r="AG103" s="14"/>
      <c r="AH103" s="19"/>
      <c r="AI103" s="19"/>
      <c r="AJ103" s="19"/>
      <c r="AK103" s="19"/>
      <c r="AL103" s="19"/>
      <c r="AM103" s="19"/>
      <c r="AN103" s="19"/>
      <c r="AO103" s="19"/>
      <c r="AP103" s="19"/>
      <c r="AQ103" s="19"/>
      <c r="AR103" s="19"/>
      <c r="AS103" s="19"/>
      <c r="AT103" s="19"/>
    </row>
    <row r="104" spans="1:46">
      <c r="A104" s="24" t="n">
        <v>2016</v>
      </c>
      <c r="B104" s="10" t="s">
        <v>103</v>
      </c>
      <c r="C104" s="49" t="n">
        <v>11244</v>
      </c>
      <c r="D104" s="49" t="n">
        <v>10304</v>
      </c>
      <c r="E104" s="49" t="n">
        <v>11333</v>
      </c>
      <c r="F104" s="49" t="n">
        <v>10022</v>
      </c>
      <c r="G104" s="49" t="n">
        <v>9818</v>
      </c>
      <c r="H104" s="49" t="n">
        <v>8960</v>
      </c>
      <c r="I104" s="49" t="n">
        <v>9401</v>
      </c>
      <c r="J104" s="49" t="n">
        <v>9243</v>
      </c>
      <c r="K104" s="49" t="n">
        <v>9004</v>
      </c>
      <c r="L104" s="49" t="n">
        <v>10221</v>
      </c>
      <c r="M104" s="49" t="n">
        <v>10446</v>
      </c>
      <c r="N104" s="49" t="n">
        <v>11830</v>
      </c>
      <c r="O104" s="49" t="n">
        <v>121826</v>
      </c>
      <c r="P104" s="14"/>
      <c r="R104" s="19"/>
      <c r="S104" s="19"/>
      <c r="T104" s="19"/>
      <c r="U104" s="19"/>
      <c r="V104" s="19"/>
      <c r="W104" s="19"/>
      <c r="X104" s="19"/>
      <c r="Y104" s="19"/>
      <c r="Z104" s="19"/>
      <c r="AA104" s="19"/>
      <c r="AB104" s="19"/>
      <c r="AC104" s="19"/>
      <c r="AD104" s="19"/>
      <c r="AF104" s="14"/>
      <c r="AG104" s="14"/>
      <c r="AH104" s="19"/>
      <c r="AI104" s="19"/>
      <c r="AJ104" s="19"/>
      <c r="AK104" s="19"/>
      <c r="AL104" s="19"/>
      <c r="AM104" s="19"/>
      <c r="AN104" s="19"/>
      <c r="AO104" s="19"/>
      <c r="AP104" s="19"/>
      <c r="AQ104" s="19"/>
      <c r="AR104" s="19"/>
      <c r="AS104" s="19"/>
      <c r="AT104" s="19"/>
    </row>
    <row r="105" spans="1:46">
      <c r="A105" s="24" t="n">
        <v>2016</v>
      </c>
      <c r="B105" s="10" t="s">
        <v>104</v>
      </c>
      <c r="C105" s="49" t="n">
        <v>3839</v>
      </c>
      <c r="D105" s="49" t="n">
        <v>3569</v>
      </c>
      <c r="E105" s="49" t="n">
        <v>3954</v>
      </c>
      <c r="F105" s="49" t="n">
        <v>3621</v>
      </c>
      <c r="G105" s="49" t="n">
        <v>3588</v>
      </c>
      <c r="H105" s="49" t="n">
        <v>3287</v>
      </c>
      <c r="I105" s="49" t="n">
        <v>3417</v>
      </c>
      <c r="J105" s="49" t="n">
        <v>3465</v>
      </c>
      <c r="K105" s="49" t="n">
        <v>3345</v>
      </c>
      <c r="L105" s="49" t="n">
        <v>3802</v>
      </c>
      <c r="M105" s="49" t="n">
        <v>4015</v>
      </c>
      <c r="N105" s="49" t="n">
        <v>4451</v>
      </c>
      <c r="O105" s="49" t="n">
        <v>44353</v>
      </c>
      <c r="P105" s="14"/>
      <c r="R105" s="19"/>
      <c r="S105" s="19"/>
      <c r="T105" s="19"/>
      <c r="U105" s="19"/>
      <c r="V105" s="19"/>
      <c r="W105" s="19"/>
      <c r="X105" s="19"/>
      <c r="Y105" s="19"/>
      <c r="Z105" s="19"/>
      <c r="AA105" s="19"/>
      <c r="AB105" s="19"/>
      <c r="AC105" s="19"/>
      <c r="AD105" s="19"/>
      <c r="AF105" s="14"/>
      <c r="AG105" s="14"/>
      <c r="AH105" s="19"/>
      <c r="AI105" s="19"/>
      <c r="AJ105" s="19"/>
      <c r="AK105" s="19"/>
      <c r="AL105" s="19"/>
      <c r="AM105" s="19"/>
      <c r="AN105" s="19"/>
      <c r="AO105" s="19"/>
      <c r="AP105" s="19"/>
      <c r="AQ105" s="19"/>
      <c r="AR105" s="19"/>
      <c r="AS105" s="19"/>
      <c r="AT105" s="19"/>
    </row>
    <row r="106" spans="1:45">
      <c r="A106" s="1" t="s">
        <v>68</v>
      </c>
      <c r="C106" s="14"/>
      <c r="D106" s="14"/>
      <c r="E106" s="14"/>
      <c r="F106" s="14"/>
      <c r="G106" s="14"/>
      <c r="H106" s="14"/>
      <c r="I106" s="14"/>
      <c r="J106" s="14"/>
      <c r="K106" s="14"/>
      <c r="L106" s="14"/>
      <c r="M106" s="14"/>
      <c r="N106" s="14"/>
      <c r="O106" s="14"/>
      <c r="P106" s="14"/>
      <c r="R106" s="19"/>
      <c r="S106" s="19"/>
      <c r="T106" s="19"/>
      <c r="U106" s="19"/>
      <c r="V106" s="19"/>
      <c r="W106" s="19"/>
      <c r="X106" s="19"/>
      <c r="Y106" s="19"/>
      <c r="Z106" s="19"/>
      <c r="AA106" s="19"/>
      <c r="AB106" s="19"/>
      <c r="AC106" s="14"/>
      <c r="AF106" s="14"/>
      <c r="AG106" s="14"/>
      <c r="AH106" s="19"/>
      <c r="AI106" s="19"/>
      <c r="AJ106" s="19"/>
      <c r="AK106" s="19"/>
      <c r="AL106" s="19"/>
      <c r="AM106" s="19"/>
      <c r="AN106" s="19"/>
      <c r="AO106" s="19"/>
      <c r="AP106" s="19"/>
      <c r="AQ106" s="19"/>
      <c r="AR106" s="19"/>
      <c r="AS106" s="14"/>
    </row>
    <row r="107" spans="1:45">
      <c r="A107" s="250" t="s">
        <v>105</v>
      </c>
      <c r="B107" s="1" t="s">
        <v>7</v>
      </c>
      <c r="C107" s="14">
        <f>(C38+C55+C72+C89)/4</f>
        <v>86963.25</v>
      </c>
      <c r="D107" s="14">
        <f>(D38+D55+D72+D89)/4</f>
        <v>83519</v>
      </c>
      <c r="E107" s="14">
        <f>(E38+E55+E72+E89)/4</f>
        <v>90111.25</v>
      </c>
      <c r="F107" s="14">
        <f>(F38+F55+F72+F89)/4</f>
        <v>76367</v>
      </c>
      <c r="G107" s="14">
        <f>(G38+G55+G72+G89)/4</f>
        <v>75131.25</v>
      </c>
      <c r="H107" s="14">
        <f>(H38+H55+H72+H89)/4</f>
        <v>70410.25</v>
      </c>
      <c r="I107" s="14">
        <f>(I38+I55+I72+I89)/4</f>
        <v>74016</v>
      </c>
      <c r="J107" s="14">
        <f>(J38+J55+J72+J89)/4</f>
        <v>73649.25</v>
      </c>
      <c r="K107" s="14">
        <f>(K38+K55+K72+K89)/4</f>
        <v>69789.5</v>
      </c>
      <c r="L107" s="14">
        <f>(L38+L55+L72+L89)/4</f>
        <v>75568.75</v>
      </c>
      <c r="M107" s="14">
        <f>(M38+M55+M72+M89)/4</f>
        <v>76294.25</v>
      </c>
      <c r="N107" s="14">
        <f>(N38+N55+N72+N89)/4</f>
        <v>82569.25</v>
      </c>
      <c r="O107" s="14">
        <f>(O38+O55+O72+O89)/4</f>
        <v>934389</v>
      </c>
      <c r="P107" s="14"/>
      <c r="R107" s="19"/>
      <c r="S107" s="19"/>
      <c r="T107" s="19"/>
      <c r="U107" s="19"/>
      <c r="V107" s="19"/>
      <c r="W107" s="19"/>
      <c r="X107" s="19"/>
      <c r="Y107" s="19"/>
      <c r="Z107" s="19"/>
      <c r="AA107" s="19"/>
      <c r="AB107" s="19"/>
      <c r="AC107" s="14"/>
      <c r="AF107" s="14"/>
      <c r="AG107" s="14"/>
      <c r="AH107" s="19"/>
      <c r="AI107" s="19"/>
      <c r="AJ107" s="19"/>
      <c r="AK107" s="19"/>
      <c r="AL107" s="19"/>
      <c r="AM107" s="19"/>
      <c r="AN107" s="19"/>
      <c r="AO107" s="19"/>
      <c r="AP107" s="19"/>
      <c r="AQ107" s="19"/>
      <c r="AR107" s="19"/>
      <c r="AS107" s="14"/>
    </row>
    <row r="108" spans="1:45">
      <c r="A108" s="250" t="s">
        <v>105</v>
      </c>
      <c r="B108" s="8" t="s">
        <v>89</v>
      </c>
      <c r="C108" s="14">
        <f>(C39+C56+C73+C90)/4</f>
        <v>320.5</v>
      </c>
      <c r="D108" s="14">
        <f>(D39+D56+D73+D90)/4</f>
        <v>299</v>
      </c>
      <c r="E108" s="14">
        <f>(E39+E56+E73+E90)/4</f>
        <v>344.25</v>
      </c>
      <c r="F108" s="14">
        <f>(F39+F56+F73+F90)/4</f>
        <v>296.5</v>
      </c>
      <c r="G108" s="14">
        <f>(G39+G56+G73+G90)/4</f>
        <v>289.25</v>
      </c>
      <c r="H108" s="14">
        <f>(H39+H56+H73+H90)/4</f>
        <v>301</v>
      </c>
      <c r="I108" s="14">
        <f>(I39+I56+I73+I90)/4</f>
        <v>306.75</v>
      </c>
      <c r="J108" s="14">
        <f>(J39+J56+J73+J90)/4</f>
        <v>298.75</v>
      </c>
      <c r="K108" s="14">
        <f>(K39+K56+K73+K90)/4</f>
        <v>284</v>
      </c>
      <c r="L108" s="14">
        <f>(L39+L56+L73+L90)/4</f>
        <v>298.5</v>
      </c>
      <c r="M108" s="14">
        <f>(M39+M56+M73+M90)/4</f>
        <v>284.25</v>
      </c>
      <c r="N108" s="14">
        <f>(N39+N56+N73+N90)/4</f>
        <v>312</v>
      </c>
      <c r="O108" s="14">
        <f>(O39+O56+O73+O90)/4</f>
        <v>3634.75</v>
      </c>
      <c r="P108" s="14"/>
      <c r="Q108" s="75"/>
      <c r="R108" s="19"/>
      <c r="S108" s="19"/>
      <c r="T108" s="19"/>
      <c r="U108" s="19"/>
      <c r="V108" s="19"/>
      <c r="W108" s="19"/>
      <c r="X108" s="19"/>
      <c r="Y108" s="19"/>
      <c r="Z108" s="19"/>
      <c r="AA108" s="19"/>
      <c r="AB108" s="19"/>
      <c r="AC108" s="14"/>
      <c r="AF108" s="14"/>
      <c r="AG108" s="75"/>
      <c r="AH108" s="19"/>
      <c r="AI108" s="19"/>
      <c r="AJ108" s="19"/>
      <c r="AK108" s="19"/>
      <c r="AL108" s="19"/>
      <c r="AM108" s="19"/>
      <c r="AN108" s="19"/>
      <c r="AO108" s="19"/>
      <c r="AP108" s="19"/>
      <c r="AQ108" s="19"/>
      <c r="AR108" s="19"/>
      <c r="AS108" s="14"/>
    </row>
    <row r="109" spans="2:45">
      <c r="B109" s="8" t="s">
        <v>90</v>
      </c>
      <c r="C109" s="14">
        <f>(C40+C57+C74+C91)/4</f>
        <v>368.75</v>
      </c>
      <c r="D109" s="14">
        <f>(D40+D57+D74+D91)/4</f>
        <v>335.25</v>
      </c>
      <c r="E109" s="14">
        <f>(E40+E57+E74+E91)/4</f>
        <v>352.5</v>
      </c>
      <c r="F109" s="14">
        <f>(F40+F57+F74+F91)/4</f>
        <v>329.75</v>
      </c>
      <c r="G109" s="14">
        <f>(G40+G57+G74+G91)/4</f>
        <v>360</v>
      </c>
      <c r="H109" s="14">
        <f>(H40+H57+H74+H91)/4</f>
        <v>346</v>
      </c>
      <c r="I109" s="14">
        <f>(I40+I57+I74+I91)/4</f>
        <v>367.75</v>
      </c>
      <c r="J109" s="14">
        <f>(J40+J57+J74+J91)/4</f>
        <v>362</v>
      </c>
      <c r="K109" s="14">
        <f>(K40+K57+K74+K91)/4</f>
        <v>340.75</v>
      </c>
      <c r="L109" s="14">
        <f>(L40+L57+L74+L91)/4</f>
        <v>339.75</v>
      </c>
      <c r="M109" s="14">
        <f>(M40+M57+M74+M91)/4</f>
        <v>336.25</v>
      </c>
      <c r="N109" s="14">
        <f>(N40+N57+N74+N91)/4</f>
        <v>335.75</v>
      </c>
      <c r="O109" s="14">
        <f>(O40+O57+O74+O91)/4</f>
        <v>4174.5</v>
      </c>
      <c r="P109" s="14"/>
      <c r="R109" s="19"/>
      <c r="S109" s="19"/>
      <c r="T109" s="19"/>
      <c r="U109" s="19"/>
      <c r="V109" s="19"/>
      <c r="W109" s="19"/>
      <c r="X109" s="19"/>
      <c r="Y109" s="19"/>
      <c r="Z109" s="19"/>
      <c r="AA109" s="19"/>
      <c r="AB109" s="19"/>
      <c r="AC109" s="14"/>
      <c r="AF109" s="14"/>
      <c r="AG109" s="14"/>
      <c r="AH109" s="19"/>
      <c r="AI109" s="19"/>
      <c r="AJ109" s="19"/>
      <c r="AK109" s="19"/>
      <c r="AL109" s="19"/>
      <c r="AM109" s="19"/>
      <c r="AN109" s="19"/>
      <c r="AO109" s="19"/>
      <c r="AP109" s="19"/>
      <c r="AQ109" s="19"/>
      <c r="AR109" s="19"/>
      <c r="AS109" s="14"/>
    </row>
    <row r="110" spans="2:45">
      <c r="B110" s="8" t="s">
        <v>91</v>
      </c>
      <c r="C110" s="14">
        <f>(C41+C58+C75+C92)/4</f>
        <v>239.5</v>
      </c>
      <c r="D110" s="14">
        <f>(D41+D58+D75+D92)/4</f>
        <v>211.5</v>
      </c>
      <c r="E110" s="14">
        <f>(E41+E58+E75+E92)/4</f>
        <v>238.25</v>
      </c>
      <c r="F110" s="14">
        <f>(F41+F58+F75+F92)/4</f>
        <v>228.25</v>
      </c>
      <c r="G110" s="14">
        <f>(G41+G58+G75+G92)/4</f>
        <v>222.5</v>
      </c>
      <c r="H110" s="14">
        <f>(H41+H58+H75+H92)/4</f>
        <v>222.25</v>
      </c>
      <c r="I110" s="14">
        <f>(I41+I58+I75+I92)/4</f>
        <v>227.75</v>
      </c>
      <c r="J110" s="14">
        <f>(J41+J58+J75+J92)/4</f>
        <v>228.5</v>
      </c>
      <c r="K110" s="14">
        <f>(K41+K58+K75+K92)/4</f>
        <v>209</v>
      </c>
      <c r="L110" s="14">
        <f>(L41+L58+L75+L92)/4</f>
        <v>220.25</v>
      </c>
      <c r="M110" s="14">
        <f>(M41+M58+M75+M92)/4</f>
        <v>208.5</v>
      </c>
      <c r="N110" s="14">
        <f>(N41+N58+N75+N92)/4</f>
        <v>212.5</v>
      </c>
      <c r="O110" s="14">
        <f>(O41+O58+O75+O92)/4</f>
        <v>2668.75</v>
      </c>
      <c r="P110" s="14"/>
      <c r="R110" s="19"/>
      <c r="S110" s="19"/>
      <c r="T110" s="19"/>
      <c r="U110" s="19"/>
      <c r="V110" s="19"/>
      <c r="W110" s="19"/>
      <c r="X110" s="19"/>
      <c r="Y110" s="19"/>
      <c r="Z110" s="19"/>
      <c r="AA110" s="19"/>
      <c r="AB110" s="19"/>
      <c r="AC110" s="14"/>
      <c r="AF110" s="14"/>
      <c r="AG110" s="14"/>
      <c r="AH110" s="19"/>
      <c r="AI110" s="19"/>
      <c r="AJ110" s="19"/>
      <c r="AK110" s="19"/>
      <c r="AL110" s="19"/>
      <c r="AM110" s="19"/>
      <c r="AN110" s="19"/>
      <c r="AO110" s="19"/>
      <c r="AP110" s="19"/>
      <c r="AQ110" s="19"/>
      <c r="AR110" s="19"/>
      <c r="AS110" s="14"/>
    </row>
    <row r="111" spans="2:45">
      <c r="B111" s="8" t="s">
        <v>92</v>
      </c>
      <c r="C111" s="14">
        <f>(C42+C59+C76+C93)/4</f>
        <v>302.75</v>
      </c>
      <c r="D111" s="14">
        <f>(D42+D59+D76+D93)/4</f>
        <v>300.25</v>
      </c>
      <c r="E111" s="14">
        <f>(E42+E59+E76+E93)/4</f>
        <v>336.5</v>
      </c>
      <c r="F111" s="14">
        <f>(F42+F59+F76+F93)/4</f>
        <v>308.25</v>
      </c>
      <c r="G111" s="14">
        <f>(G42+G59+G76+G93)/4</f>
        <v>339</v>
      </c>
      <c r="H111" s="14">
        <f>(H42+H59+H76+H93)/4</f>
        <v>312.25</v>
      </c>
      <c r="I111" s="14">
        <f>(I42+I59+I76+I93)/4</f>
        <v>308.5</v>
      </c>
      <c r="J111" s="14">
        <f>(J42+J59+J76+J93)/4</f>
        <v>320.75</v>
      </c>
      <c r="K111" s="14">
        <f>(K42+K59+K76+K93)/4</f>
        <v>300.75</v>
      </c>
      <c r="L111" s="14">
        <f>(L42+L59+L76+L93)/4</f>
        <v>317.25</v>
      </c>
      <c r="M111" s="14">
        <f>(M42+M59+M76+M93)/4</f>
        <v>322.75</v>
      </c>
      <c r="N111" s="14">
        <f>(N42+N59+N76+N93)/4</f>
        <v>331.25</v>
      </c>
      <c r="O111" s="14">
        <f>(O42+O59+O76+O93)/4</f>
        <v>3800.25</v>
      </c>
      <c r="P111" s="14"/>
      <c r="R111" s="19"/>
      <c r="S111" s="19"/>
      <c r="T111" s="19"/>
      <c r="U111" s="19"/>
      <c r="V111" s="19"/>
      <c r="W111" s="19"/>
      <c r="X111" s="19"/>
      <c r="Y111" s="19"/>
      <c r="Z111" s="19"/>
      <c r="AA111" s="19"/>
      <c r="AB111" s="19"/>
      <c r="AC111" s="14"/>
      <c r="AF111" s="14"/>
      <c r="AG111" s="14"/>
      <c r="AH111" s="19"/>
      <c r="AI111" s="19"/>
      <c r="AJ111" s="19"/>
      <c r="AK111" s="19"/>
      <c r="AL111" s="19"/>
      <c r="AM111" s="19"/>
      <c r="AN111" s="19"/>
      <c r="AO111" s="19"/>
      <c r="AP111" s="19"/>
      <c r="AQ111" s="19"/>
      <c r="AR111" s="19"/>
      <c r="AS111" s="14"/>
    </row>
    <row r="112" spans="2:45">
      <c r="B112" s="8" t="s">
        <v>93</v>
      </c>
      <c r="C112" s="14">
        <f>(C43+C60+C77+C94)/4</f>
        <v>495.75</v>
      </c>
      <c r="D112" s="14">
        <f>(D43+D60+D77+D94)/4</f>
        <v>471</v>
      </c>
      <c r="E112" s="14">
        <f>(E43+E60+E77+E94)/4</f>
        <v>505</v>
      </c>
      <c r="F112" s="14">
        <f>(F43+F60+F77+F94)/4</f>
        <v>441.25</v>
      </c>
      <c r="G112" s="14">
        <f>(G43+G60+G77+G94)/4</f>
        <v>468</v>
      </c>
      <c r="H112" s="14">
        <f>(H43+H60+H77+H94)/4</f>
        <v>444.25</v>
      </c>
      <c r="I112" s="14">
        <f>(I43+I60+I77+I94)/4</f>
        <v>461.5</v>
      </c>
      <c r="J112" s="14">
        <f>(J43+J60+J77+J94)/4</f>
        <v>461</v>
      </c>
      <c r="K112" s="14">
        <f>(K43+K60+K77+K94)/4</f>
        <v>434.25</v>
      </c>
      <c r="L112" s="14">
        <f>(L43+L60+L77+L94)/4</f>
        <v>444.5</v>
      </c>
      <c r="M112" s="14">
        <f>(M43+M60+M77+M94)/4</f>
        <v>453.5</v>
      </c>
      <c r="N112" s="14">
        <f>(N43+N60+N77+N94)/4</f>
        <v>457</v>
      </c>
      <c r="O112" s="14">
        <f>(O43+O60+O77+O94)/4</f>
        <v>5537</v>
      </c>
      <c r="P112" s="14"/>
      <c r="R112" s="19"/>
      <c r="S112" s="19"/>
      <c r="T112" s="19"/>
      <c r="U112" s="19"/>
      <c r="V112" s="19"/>
      <c r="W112" s="19"/>
      <c r="X112" s="19"/>
      <c r="Y112" s="19"/>
      <c r="Z112" s="19"/>
      <c r="AA112" s="19"/>
      <c r="AB112" s="19"/>
      <c r="AC112" s="14"/>
      <c r="AF112" s="14"/>
      <c r="AG112" s="14"/>
      <c r="AH112" s="19"/>
      <c r="AI112" s="19"/>
      <c r="AJ112" s="19"/>
      <c r="AK112" s="19"/>
      <c r="AL112" s="19"/>
      <c r="AM112" s="19"/>
      <c r="AN112" s="19"/>
      <c r="AO112" s="19"/>
      <c r="AP112" s="19"/>
      <c r="AQ112" s="19"/>
      <c r="AR112" s="19"/>
      <c r="AS112" s="14"/>
    </row>
    <row r="113" spans="2:45">
      <c r="B113" s="8" t="s">
        <v>94</v>
      </c>
      <c r="C113" s="14">
        <f>(C44+C61+C78+C95)/4</f>
        <v>1054.25</v>
      </c>
      <c r="D113" s="14">
        <f>(D44+D61+D78+D95)/4</f>
        <v>960.5</v>
      </c>
      <c r="E113" s="14">
        <f>(E44+E61+E78+E95)/4</f>
        <v>1053</v>
      </c>
      <c r="F113" s="14">
        <f>(F44+F61+F78+F95)/4</f>
        <v>960.5</v>
      </c>
      <c r="G113" s="14">
        <f>(G44+G61+G78+G95)/4</f>
        <v>944.5</v>
      </c>
      <c r="H113" s="14">
        <f>(H44+H61+H78+H95)/4</f>
        <v>929</v>
      </c>
      <c r="I113" s="14">
        <f>(I44+I61+I78+I95)/4</f>
        <v>952</v>
      </c>
      <c r="J113" s="14">
        <f>(J44+J61+J78+J95)/4</f>
        <v>928</v>
      </c>
      <c r="K113" s="14">
        <f>(K44+K61+K78+K95)/4</f>
        <v>906</v>
      </c>
      <c r="L113" s="14">
        <f>(L44+L61+L78+L95)/4</f>
        <v>927.25</v>
      </c>
      <c r="M113" s="14">
        <f>(M44+M61+M78+M95)/4</f>
        <v>900.25</v>
      </c>
      <c r="N113" s="14">
        <f>(N44+N61+N78+N95)/4</f>
        <v>920.75</v>
      </c>
      <c r="O113" s="14">
        <f>(O44+O61+O78+O95)/4</f>
        <v>11436</v>
      </c>
      <c r="P113" s="14"/>
      <c r="R113" s="19"/>
      <c r="S113" s="19"/>
      <c r="T113" s="19"/>
      <c r="U113" s="19"/>
      <c r="V113" s="19"/>
      <c r="W113" s="19"/>
      <c r="X113" s="19"/>
      <c r="Y113" s="19"/>
      <c r="Z113" s="19"/>
      <c r="AA113" s="19"/>
      <c r="AB113" s="19"/>
      <c r="AC113" s="14"/>
      <c r="AF113" s="14"/>
      <c r="AG113" s="14"/>
      <c r="AH113" s="19"/>
      <c r="AI113" s="19"/>
      <c r="AJ113" s="19"/>
      <c r="AK113" s="19"/>
      <c r="AL113" s="19"/>
      <c r="AM113" s="19"/>
      <c r="AN113" s="19"/>
      <c r="AO113" s="19"/>
      <c r="AP113" s="19"/>
      <c r="AQ113" s="19"/>
      <c r="AR113" s="19"/>
      <c r="AS113" s="14"/>
    </row>
    <row r="114" spans="2:45">
      <c r="B114" s="8" t="s">
        <v>95</v>
      </c>
      <c r="C114" s="14">
        <f>(C45+C62+C79+C96)/4</f>
        <v>2044.75</v>
      </c>
      <c r="D114" s="14">
        <f>(D45+D62+D79+D96)/4</f>
        <v>1928</v>
      </c>
      <c r="E114" s="14">
        <f>(E45+E62+E79+E96)/4</f>
        <v>2074.5</v>
      </c>
      <c r="F114" s="14">
        <f>(F45+F62+F79+F96)/4</f>
        <v>1858.25</v>
      </c>
      <c r="G114" s="14">
        <f>(G45+G62+G79+G96)/4</f>
        <v>1888.5</v>
      </c>
      <c r="H114" s="14">
        <f>(H45+H62+H79+H96)/4</f>
        <v>1834.75</v>
      </c>
      <c r="I114" s="14">
        <f>(I45+I62+I79+I96)/4</f>
        <v>1830.75</v>
      </c>
      <c r="J114" s="14">
        <f>(J45+J62+J79+J96)/4</f>
        <v>1838.75</v>
      </c>
      <c r="K114" s="14">
        <f>(K45+K62+K79+K96)/4</f>
        <v>1762.75</v>
      </c>
      <c r="L114" s="14">
        <f>(L45+L62+L79+L96)/4</f>
        <v>1876.25</v>
      </c>
      <c r="M114" s="14">
        <f>(M45+M62+M79+M96)/4</f>
        <v>1820.25</v>
      </c>
      <c r="N114" s="14">
        <f>(N45+N62+N79+N96)/4</f>
        <v>1878.25</v>
      </c>
      <c r="O114" s="14">
        <f>(O45+O62+O79+O96)/4</f>
        <v>22635.75</v>
      </c>
      <c r="P114" s="14"/>
      <c r="Q114" s="75"/>
      <c r="R114" s="19"/>
      <c r="S114" s="19"/>
      <c r="T114" s="19"/>
      <c r="U114" s="19"/>
      <c r="V114" s="19"/>
      <c r="W114" s="19"/>
      <c r="X114" s="19"/>
      <c r="Y114" s="19"/>
      <c r="Z114" s="19"/>
      <c r="AA114" s="19"/>
      <c r="AB114" s="19"/>
      <c r="AC114" s="14"/>
      <c r="AF114" s="14"/>
      <c r="AG114" s="75"/>
      <c r="AH114" s="19"/>
      <c r="AI114" s="19"/>
      <c r="AJ114" s="19"/>
      <c r="AK114" s="19"/>
      <c r="AL114" s="19"/>
      <c r="AM114" s="19"/>
      <c r="AN114" s="19"/>
      <c r="AO114" s="19"/>
      <c r="AP114" s="19"/>
      <c r="AQ114" s="19"/>
      <c r="AR114" s="19"/>
      <c r="AS114" s="14"/>
    </row>
    <row r="115" spans="2:45">
      <c r="B115" s="8" t="s">
        <v>96</v>
      </c>
      <c r="C115" s="14">
        <f>(C46+C63+C80+C97)/4</f>
        <v>3205.75</v>
      </c>
      <c r="D115" s="14">
        <f>(D46+D63+D80+D97)/4</f>
        <v>2988.75</v>
      </c>
      <c r="E115" s="14">
        <f>(E46+E63+E80+E97)/4</f>
        <v>3284.5</v>
      </c>
      <c r="F115" s="14">
        <f>(F46+F63+F80+F97)/4</f>
        <v>2968.5</v>
      </c>
      <c r="G115" s="14">
        <f>(G46+G63+G80+G97)/4</f>
        <v>2929.75</v>
      </c>
      <c r="H115" s="14">
        <f>(H46+H63+H80+H97)/4</f>
        <v>2826.5</v>
      </c>
      <c r="I115" s="14">
        <f>(I46+I63+I80+I97)/4</f>
        <v>2925</v>
      </c>
      <c r="J115" s="14">
        <f>(J46+J63+J80+J97)/4</f>
        <v>2871.5</v>
      </c>
      <c r="K115" s="14">
        <f>(K46+K63+K80+K97)/4</f>
        <v>2761.25</v>
      </c>
      <c r="L115" s="14">
        <f>(L46+L63+L80+L97)/4</f>
        <v>2939.5</v>
      </c>
      <c r="M115" s="14">
        <f>(M46+M63+M80+M97)/4</f>
        <v>2909.5</v>
      </c>
      <c r="N115" s="14">
        <f>(N46+N63+N80+N97)/4</f>
        <v>3017</v>
      </c>
      <c r="O115" s="14">
        <f>(O46+O63+O80+O97)/4</f>
        <v>35627.5</v>
      </c>
      <c r="P115" s="14"/>
      <c r="R115" s="19"/>
      <c r="S115" s="19"/>
      <c r="T115" s="19"/>
      <c r="U115" s="19"/>
      <c r="V115" s="19"/>
      <c r="W115" s="19"/>
      <c r="X115" s="19"/>
      <c r="Y115" s="19"/>
      <c r="Z115" s="19"/>
      <c r="AA115" s="19"/>
      <c r="AB115" s="19"/>
      <c r="AC115" s="14"/>
      <c r="AF115" s="14"/>
      <c r="AG115" s="14"/>
      <c r="AH115" s="19"/>
      <c r="AI115" s="19"/>
      <c r="AJ115" s="19"/>
      <c r="AK115" s="19"/>
      <c r="AL115" s="19"/>
      <c r="AM115" s="19"/>
      <c r="AN115" s="19"/>
      <c r="AO115" s="19"/>
      <c r="AP115" s="19"/>
      <c r="AQ115" s="19"/>
      <c r="AR115" s="19"/>
      <c r="AS115" s="14"/>
    </row>
    <row r="116" spans="2:45">
      <c r="B116" s="8" t="s">
        <v>97</v>
      </c>
      <c r="C116" s="14">
        <f>(C47+C64+C81+C98)/4</f>
        <v>4382.25</v>
      </c>
      <c r="D116" s="14">
        <f>(D47+D64+D81+D98)/4</f>
        <v>4095.25</v>
      </c>
      <c r="E116" s="14">
        <f>(E47+E64+E81+E98)/4</f>
        <v>4481.5</v>
      </c>
      <c r="F116" s="14">
        <f>(F47+F64+F81+F98)/4</f>
        <v>3985</v>
      </c>
      <c r="G116" s="14">
        <f>(G47+G64+G81+G98)/4</f>
        <v>3971.25</v>
      </c>
      <c r="H116" s="14">
        <f>(H47+H64+H81+H98)/4</f>
        <v>3839.5</v>
      </c>
      <c r="I116" s="14">
        <f>(I47+I64+I81+I98)/4</f>
        <v>3962.75</v>
      </c>
      <c r="J116" s="14">
        <f>(J47+J64+J81+J98)/4</f>
        <v>3947.75</v>
      </c>
      <c r="K116" s="14">
        <f>(K47+K64+K81+K98)/4</f>
        <v>3660.5</v>
      </c>
      <c r="L116" s="14">
        <f>(L47+L64+L81+L98)/4</f>
        <v>3961</v>
      </c>
      <c r="M116" s="14">
        <f>(M47+M64+M81+M98)/4</f>
        <v>3958.25</v>
      </c>
      <c r="N116" s="14">
        <f>(N47+N64+N81+N98)/4</f>
        <v>4179.75</v>
      </c>
      <c r="O116" s="14">
        <f>(O47+O64+O81+O98)/4</f>
        <v>48424.75</v>
      </c>
      <c r="P116" s="14"/>
      <c r="R116" s="19"/>
      <c r="S116" s="19"/>
      <c r="T116" s="19"/>
      <c r="U116" s="19"/>
      <c r="V116" s="19"/>
      <c r="W116" s="19"/>
      <c r="X116" s="19"/>
      <c r="Y116" s="19"/>
      <c r="Z116" s="19"/>
      <c r="AA116" s="19"/>
      <c r="AB116" s="19"/>
      <c r="AC116" s="14"/>
      <c r="AF116" s="14"/>
      <c r="AG116" s="14"/>
      <c r="AH116" s="19"/>
      <c r="AI116" s="19"/>
      <c r="AJ116" s="19"/>
      <c r="AK116" s="19"/>
      <c r="AL116" s="19"/>
      <c r="AM116" s="19"/>
      <c r="AN116" s="19"/>
      <c r="AO116" s="19"/>
      <c r="AP116" s="19"/>
      <c r="AQ116" s="19"/>
      <c r="AR116" s="19"/>
      <c r="AS116" s="14"/>
    </row>
    <row r="117" spans="2:45">
      <c r="B117" s="8" t="s">
        <v>98</v>
      </c>
      <c r="C117" s="14">
        <f>(C48+C65+C82+C99)/4</f>
        <v>5682.75</v>
      </c>
      <c r="D117" s="14">
        <f>(D48+D65+D82+D99)/4</f>
        <v>5413</v>
      </c>
      <c r="E117" s="14">
        <f>(E48+E65+E82+E99)/4</f>
        <v>5914.25</v>
      </c>
      <c r="F117" s="14">
        <f>(F48+F65+F82+F99)/4</f>
        <v>5129.25</v>
      </c>
      <c r="G117" s="14">
        <f>(G48+G65+G82+G99)/4</f>
        <v>5264</v>
      </c>
      <c r="H117" s="14">
        <f>(H48+H65+H82+H99)/4</f>
        <v>4871.5</v>
      </c>
      <c r="I117" s="14">
        <f>(I48+I65+I82+I99)/4</f>
        <v>5229</v>
      </c>
      <c r="J117" s="14">
        <f>(J48+J65+J82+J99)/4</f>
        <v>5226.5</v>
      </c>
      <c r="K117" s="14">
        <f>(K48+K65+K82+K99)/4</f>
        <v>4944</v>
      </c>
      <c r="L117" s="14">
        <f>(L48+L65+L82+L99)/4</f>
        <v>5231.5</v>
      </c>
      <c r="M117" s="14">
        <f>(M48+M65+M82+M99)/4</f>
        <v>5206.5</v>
      </c>
      <c r="N117" s="14">
        <f>(N48+N65+N82+N99)/4</f>
        <v>5562</v>
      </c>
      <c r="O117" s="14">
        <f>(O48+O65+O82+O99)/4</f>
        <v>63674.25</v>
      </c>
      <c r="P117" s="14"/>
      <c r="R117" s="19"/>
      <c r="S117" s="19"/>
      <c r="T117" s="19"/>
      <c r="U117" s="19"/>
      <c r="V117" s="19"/>
      <c r="W117" s="19"/>
      <c r="X117" s="19"/>
      <c r="Y117" s="19"/>
      <c r="Z117" s="19"/>
      <c r="AA117" s="19"/>
      <c r="AB117" s="19"/>
      <c r="AC117" s="14"/>
      <c r="AF117" s="14"/>
      <c r="AG117" s="14"/>
      <c r="AH117" s="19"/>
      <c r="AI117" s="19"/>
      <c r="AJ117" s="19"/>
      <c r="AK117" s="19"/>
      <c r="AL117" s="19"/>
      <c r="AM117" s="19"/>
      <c r="AN117" s="19"/>
      <c r="AO117" s="19"/>
      <c r="AP117" s="19"/>
      <c r="AQ117" s="19"/>
      <c r="AR117" s="19"/>
      <c r="AS117" s="14"/>
    </row>
    <row r="118" spans="2:45">
      <c r="B118" s="8" t="s">
        <v>99</v>
      </c>
      <c r="C118" s="14">
        <f>(C49+C66+C83+C100)/4</f>
        <v>6998.25</v>
      </c>
      <c r="D118" s="14">
        <f>(D49+D66+D83+D100)/4</f>
        <v>6782.25</v>
      </c>
      <c r="E118" s="14">
        <f>(E49+E66+E83+E100)/4</f>
        <v>7239.25</v>
      </c>
      <c r="F118" s="14">
        <f>(F49+F66+F83+F100)/4</f>
        <v>6341.75</v>
      </c>
      <c r="G118" s="14">
        <f>(G49+G66+G83+G100)/4</f>
        <v>6143.25</v>
      </c>
      <c r="H118" s="14">
        <f>(H49+H66+H83+H100)/4</f>
        <v>5755.25</v>
      </c>
      <c r="I118" s="14">
        <f>(I49+I66+I83+I100)/4</f>
        <v>6115.5</v>
      </c>
      <c r="J118" s="14">
        <f>(J49+J66+J83+J100)/4</f>
        <v>5988.5</v>
      </c>
      <c r="K118" s="14">
        <f>(K49+K66+K83+K100)/4</f>
        <v>5702.25</v>
      </c>
      <c r="L118" s="14">
        <f>(L49+L66+L83+L100)/4</f>
        <v>6122.5</v>
      </c>
      <c r="M118" s="14">
        <f>(M49+M66+M83+M100)/4</f>
        <v>6061.75</v>
      </c>
      <c r="N118" s="14">
        <f>(N49+N66+N83+N100)/4</f>
        <v>6594.75</v>
      </c>
      <c r="O118" s="14">
        <f>(O49+O66+O83+O100)/4</f>
        <v>75845.25</v>
      </c>
      <c r="P118" s="14"/>
      <c r="R118" s="19"/>
      <c r="S118" s="19"/>
      <c r="T118" s="19"/>
      <c r="U118" s="19"/>
      <c r="V118" s="19"/>
      <c r="W118" s="19"/>
      <c r="X118" s="19"/>
      <c r="Y118" s="19"/>
      <c r="Z118" s="19"/>
      <c r="AA118" s="19"/>
      <c r="AB118" s="19"/>
      <c r="AC118" s="14"/>
      <c r="AF118" s="14"/>
      <c r="AG118" s="14"/>
      <c r="AH118" s="19"/>
      <c r="AI118" s="19"/>
      <c r="AJ118" s="19"/>
      <c r="AK118" s="19"/>
      <c r="AL118" s="19"/>
      <c r="AM118" s="19"/>
      <c r="AN118" s="19"/>
      <c r="AO118" s="19"/>
      <c r="AP118" s="19"/>
      <c r="AQ118" s="19"/>
      <c r="AR118" s="19"/>
      <c r="AS118" s="14"/>
    </row>
    <row r="119" spans="2:45">
      <c r="B119" s="8" t="s">
        <v>100</v>
      </c>
      <c r="C119" s="14">
        <f>(C50+C67+C84+C101)/4</f>
        <v>12700.5</v>
      </c>
      <c r="D119" s="14">
        <f>(D50+D67+D84+D101)/4</f>
        <v>12166</v>
      </c>
      <c r="E119" s="14">
        <f>(E50+E67+E84+E101)/4</f>
        <v>13195</v>
      </c>
      <c r="F119" s="14">
        <f>(F50+F67+F84+F101)/4</f>
        <v>11295.5</v>
      </c>
      <c r="G119" s="14">
        <f>(G50+G67+G84+G101)/4</f>
        <v>10986.75</v>
      </c>
      <c r="H119" s="14">
        <f>(H50+H67+H84+H101)/4</f>
        <v>10391.25</v>
      </c>
      <c r="I119" s="14">
        <f>(I50+I67+I84+I101)/4</f>
        <v>10752.25</v>
      </c>
      <c r="J119" s="14">
        <f>(J50+J67+J84+J101)/4</f>
        <v>10689.25</v>
      </c>
      <c r="K119" s="14">
        <f>(K50+K67+K84+K101)/4</f>
        <v>10141.5</v>
      </c>
      <c r="L119" s="14">
        <f>(L50+L67+L84+L101)/4</f>
        <v>10935.5</v>
      </c>
      <c r="M119" s="14">
        <f>(M50+M67+M84+M101)/4</f>
        <v>10991.25</v>
      </c>
      <c r="N119" s="14">
        <f>(N50+N67+N84+N101)/4</f>
        <v>11846.25</v>
      </c>
      <c r="O119" s="14">
        <f>(O50+O67+O84+O101)/4</f>
        <v>136091</v>
      </c>
      <c r="P119" s="14"/>
      <c r="R119" s="19"/>
      <c r="S119" s="19"/>
      <c r="T119" s="19"/>
      <c r="U119" s="19"/>
      <c r="V119" s="19"/>
      <c r="W119" s="19"/>
      <c r="X119" s="19"/>
      <c r="Y119" s="19"/>
      <c r="Z119" s="19"/>
      <c r="AA119" s="19"/>
      <c r="AB119" s="19"/>
      <c r="AC119" s="14"/>
      <c r="AF119" s="14"/>
      <c r="AG119" s="14"/>
      <c r="AH119" s="19"/>
      <c r="AI119" s="19"/>
      <c r="AJ119" s="19"/>
      <c r="AK119" s="19"/>
      <c r="AL119" s="19"/>
      <c r="AM119" s="19"/>
      <c r="AN119" s="19"/>
      <c r="AO119" s="19"/>
      <c r="AP119" s="19"/>
      <c r="AQ119" s="19"/>
      <c r="AR119" s="19"/>
      <c r="AS119" s="14"/>
    </row>
    <row r="120" spans="2:45">
      <c r="B120" s="8" t="s">
        <v>101</v>
      </c>
      <c r="C120" s="14">
        <f>(C51+C68+C85+C102)/4</f>
        <v>15513.5</v>
      </c>
      <c r="D120" s="14">
        <f>(D51+D68+D85+D102)/4</f>
        <v>15057.5</v>
      </c>
      <c r="E120" s="14">
        <f>(E51+E68+E85+E102)/4</f>
        <v>16307</v>
      </c>
      <c r="F120" s="14">
        <f>(F51+F68+F85+F102)/4</f>
        <v>13722</v>
      </c>
      <c r="G120" s="14">
        <f>(G51+G68+G85+G102)/4</f>
        <v>13659</v>
      </c>
      <c r="H120" s="14">
        <f>(H51+H68+H85+H102)/4</f>
        <v>12724.75</v>
      </c>
      <c r="I120" s="14">
        <f>(I51+I68+I85+I102)/4</f>
        <v>13387.5</v>
      </c>
      <c r="J120" s="14">
        <f>(J51+J68+J85+J102)/4</f>
        <v>13375</v>
      </c>
      <c r="K120" s="14">
        <f>(K51+K68+K85+K102)/4</f>
        <v>12722.25</v>
      </c>
      <c r="L120" s="14">
        <f>(L51+L68+L85+L102)/4</f>
        <v>13849.75</v>
      </c>
      <c r="M120" s="14">
        <f>(M51+M68+M85+M102)/4</f>
        <v>14176.25</v>
      </c>
      <c r="N120" s="14">
        <f>(N51+N68+N85+N102)/4</f>
        <v>15340.75</v>
      </c>
      <c r="O120" s="14">
        <f>(O51+O68+O85+O102)/4</f>
        <v>169835.25</v>
      </c>
      <c r="P120" s="14"/>
      <c r="Q120" s="75"/>
      <c r="R120" s="19"/>
      <c r="S120" s="19"/>
      <c r="T120" s="19"/>
      <c r="U120" s="19"/>
      <c r="V120" s="19"/>
      <c r="W120" s="19"/>
      <c r="X120" s="19"/>
      <c r="Y120" s="19"/>
      <c r="Z120" s="19"/>
      <c r="AA120" s="19"/>
      <c r="AB120" s="19"/>
      <c r="AC120" s="14"/>
      <c r="AF120" s="14"/>
      <c r="AG120" s="75"/>
      <c r="AH120" s="19"/>
      <c r="AI120" s="19"/>
      <c r="AJ120" s="19"/>
      <c r="AK120" s="19"/>
      <c r="AL120" s="19"/>
      <c r="AM120" s="19"/>
      <c r="AN120" s="19"/>
      <c r="AO120" s="19"/>
      <c r="AP120" s="19"/>
      <c r="AQ120" s="19"/>
      <c r="AR120" s="19"/>
      <c r="AS120" s="14"/>
    </row>
    <row r="121" spans="2:45">
      <c r="B121" s="8" t="s">
        <v>102</v>
      </c>
      <c r="C121" s="14">
        <f>(C52+C69+C86+C103)/4</f>
        <v>16449.5</v>
      </c>
      <c r="D121" s="14">
        <f>(D52+D69+D86+D103)/4</f>
        <v>15827</v>
      </c>
      <c r="E121" s="14">
        <f>(E52+E69+E86+E103)/4</f>
        <v>16955.75</v>
      </c>
      <c r="F121" s="14">
        <f>(F52+F69+F86+F103)/4</f>
        <v>14037</v>
      </c>
      <c r="G121" s="14">
        <f>(G52+G69+G86+G103)/4</f>
        <v>13671.5</v>
      </c>
      <c r="H121" s="14">
        <f>(H52+H69+H86+H103)/4</f>
        <v>12588.5</v>
      </c>
      <c r="I121" s="14">
        <f>(I52+I69+I86+I103)/4</f>
        <v>13410.25</v>
      </c>
      <c r="J121" s="14">
        <f>(J52+J69+J86+J103)/4</f>
        <v>13378.75</v>
      </c>
      <c r="K121" s="14">
        <f>(K52+K69+K86+K103)/4</f>
        <v>12645.25</v>
      </c>
      <c r="L121" s="14">
        <f>(L52+L69+L86+L103)/4</f>
        <v>13724.75</v>
      </c>
      <c r="M121" s="14">
        <f>(M52+M69+M86+M103)/4</f>
        <v>13978.25</v>
      </c>
      <c r="N121" s="14">
        <f>(N52+N69+N86+N103)/4</f>
        <v>15345.25</v>
      </c>
      <c r="O121" s="14">
        <f>(O52+O69+O86+O103)/4</f>
        <v>172011.75</v>
      </c>
      <c r="P121" s="14"/>
      <c r="R121" s="19"/>
      <c r="S121" s="19"/>
      <c r="T121" s="19"/>
      <c r="U121" s="19"/>
      <c r="V121" s="19"/>
      <c r="W121" s="19"/>
      <c r="X121" s="19"/>
      <c r="Y121" s="19"/>
      <c r="Z121" s="19"/>
      <c r="AA121" s="19"/>
      <c r="AB121" s="19"/>
      <c r="AC121" s="14"/>
      <c r="AF121" s="14"/>
      <c r="AG121" s="14"/>
      <c r="AH121" s="19"/>
      <c r="AI121" s="19"/>
      <c r="AJ121" s="19"/>
      <c r="AK121" s="19"/>
      <c r="AL121" s="19"/>
      <c r="AM121" s="19"/>
      <c r="AN121" s="19"/>
      <c r="AO121" s="19"/>
      <c r="AP121" s="19"/>
      <c r="AQ121" s="19"/>
      <c r="AR121" s="19"/>
      <c r="AS121" s="14"/>
    </row>
    <row r="122" spans="2:45">
      <c r="B122" s="8" t="s">
        <v>103</v>
      </c>
      <c r="C122" s="14">
        <f>(C53+C70+C87+C104)/4</f>
        <v>12351.25</v>
      </c>
      <c r="D122" s="14">
        <f>(D53+D70+D87+D104)/4</f>
        <v>11985.25</v>
      </c>
      <c r="E122" s="14">
        <f>(E53+E70+E87+E104)/4</f>
        <v>12752.25</v>
      </c>
      <c r="F122" s="14">
        <f>(F53+F70+F87+F104)/4</f>
        <v>10382.75</v>
      </c>
      <c r="G122" s="14">
        <f>(G53+G70+G87+G104)/4</f>
        <v>10038.75</v>
      </c>
      <c r="H122" s="14">
        <f>(H53+H70+H87+H104)/4</f>
        <v>9349</v>
      </c>
      <c r="I122" s="14">
        <f>(I53+I70+I87+I104)/4</f>
        <v>9889.5</v>
      </c>
      <c r="J122" s="14">
        <f>(J53+J70+J87+J104)/4</f>
        <v>9817.75</v>
      </c>
      <c r="K122" s="14">
        <f>(K53+K70+K87+K104)/4</f>
        <v>9304.75</v>
      </c>
      <c r="L122" s="14">
        <f>(L53+L70+L87+L104)/4</f>
        <v>10280.5</v>
      </c>
      <c r="M122" s="14">
        <f>(M53+M70+M87+M104)/4</f>
        <v>10477.5</v>
      </c>
      <c r="N122" s="14">
        <f>(N53+N70+N87+N104)/4</f>
        <v>11598</v>
      </c>
      <c r="O122" s="14">
        <f>(O53+O70+O87+O104)/4</f>
        <v>128227.25</v>
      </c>
      <c r="P122" s="14"/>
      <c r="R122" s="19"/>
      <c r="S122" s="19"/>
      <c r="T122" s="19"/>
      <c r="U122" s="19"/>
      <c r="V122" s="19"/>
      <c r="W122" s="19"/>
      <c r="X122" s="19"/>
      <c r="Y122" s="19"/>
      <c r="Z122" s="19"/>
      <c r="AA122" s="19"/>
      <c r="AB122" s="19"/>
      <c r="AC122" s="14"/>
      <c r="AF122" s="14"/>
      <c r="AG122" s="14"/>
      <c r="AH122" s="19"/>
      <c r="AI122" s="19"/>
      <c r="AJ122" s="19"/>
      <c r="AK122" s="19"/>
      <c r="AL122" s="19"/>
      <c r="AM122" s="19"/>
      <c r="AN122" s="19"/>
      <c r="AO122" s="19"/>
      <c r="AP122" s="19"/>
      <c r="AQ122" s="19"/>
      <c r="AR122" s="19"/>
      <c r="AS122" s="14"/>
    </row>
    <row r="123" spans="2:45">
      <c r="B123" s="8" t="s">
        <v>104</v>
      </c>
      <c r="C123" s="14">
        <f>(C54+C71+C88+C105)/4</f>
        <v>4853.25</v>
      </c>
      <c r="D123" s="14">
        <f>(D54+D71+D88+D105)/4</f>
        <v>4698.5</v>
      </c>
      <c r="E123" s="14">
        <f>(E54+E71+E88+E105)/4</f>
        <v>5077.75</v>
      </c>
      <c r="F123" s="14">
        <f>(F54+F71+F88+F105)/4</f>
        <v>4082.5</v>
      </c>
      <c r="G123" s="14">
        <f>(G54+G71+G88+G105)/4</f>
        <v>3955.25</v>
      </c>
      <c r="H123" s="14">
        <f>(H54+H71+H88+H105)/4</f>
        <v>3674.5</v>
      </c>
      <c r="I123" s="14">
        <f>(I54+I71+I88+I105)/4</f>
        <v>3889.25</v>
      </c>
      <c r="J123" s="14">
        <f>(J54+J71+J88+J105)/4</f>
        <v>3916.5</v>
      </c>
      <c r="K123" s="14">
        <f>(K54+K71+K88+K105)/4</f>
        <v>3670.25</v>
      </c>
      <c r="L123" s="14">
        <f>(L54+L71+L88+L105)/4</f>
        <v>4100</v>
      </c>
      <c r="M123" s="14">
        <f>(M54+M71+M88+M105)/4</f>
        <v>4209.25</v>
      </c>
      <c r="N123" s="14">
        <f>(N54+N71+N88+N105)/4</f>
        <v>4638</v>
      </c>
      <c r="O123" s="14">
        <f>(O54+O71+O88+O105)/4</f>
        <v>50765</v>
      </c>
      <c r="P123" s="14"/>
      <c r="R123" s="19"/>
      <c r="S123" s="19"/>
      <c r="T123" s="19"/>
      <c r="U123" s="19"/>
      <c r="V123" s="19"/>
      <c r="W123" s="19"/>
      <c r="X123" s="19"/>
      <c r="Y123" s="19"/>
      <c r="Z123" s="19"/>
      <c r="AA123" s="19"/>
      <c r="AB123" s="19"/>
      <c r="AC123" s="14"/>
      <c r="AF123" s="14"/>
      <c r="AG123" s="14"/>
      <c r="AH123" s="19"/>
      <c r="AI123" s="19"/>
      <c r="AJ123" s="19"/>
      <c r="AK123" s="19"/>
      <c r="AL123" s="19"/>
      <c r="AM123" s="19"/>
      <c r="AN123" s="19"/>
      <c r="AO123" s="19"/>
      <c r="AP123" s="19"/>
      <c r="AQ123" s="19"/>
      <c r="AR123" s="19"/>
      <c r="AS123" s="14"/>
    </row>
    <row r="124" spans="1:45">
      <c r="A124" s="148" t="s">
        <v>106</v>
      </c>
      <c r="C124" s="137"/>
      <c r="D124" s="137"/>
      <c r="E124" s="148" t="s">
        <v>107</v>
      </c>
      <c r="F124" s="148"/>
      <c r="G124" s="149"/>
      <c r="H124" s="148"/>
      <c r="I124" s="148"/>
      <c r="J124" s="148" t="s">
        <v>108</v>
      </c>
      <c r="K124" s="148"/>
      <c r="L124" s="150"/>
      <c r="M124" s="150"/>
      <c r="N124" s="150"/>
      <c r="O124" s="150"/>
      <c r="P124" s="14"/>
      <c r="Q124" s="12"/>
      <c r="R124" s="38"/>
      <c r="S124" s="39"/>
      <c r="T124" s="40"/>
      <c r="U124" s="40"/>
      <c r="V124" s="40"/>
      <c r="W124" s="40"/>
      <c r="X124" s="40"/>
      <c r="Y124" s="151" t="str">
        <f>A1</f>
        <v>Stand: 01-02.2022</v>
      </c>
      <c r="Z124" s="40"/>
      <c r="AA124" s="40"/>
      <c r="AB124" s="40"/>
      <c r="AC124" s="40"/>
      <c r="AF124" s="14"/>
      <c r="AG124" s="12"/>
      <c r="AH124" s="38"/>
      <c r="AI124" s="39"/>
      <c r="AJ124" s="40"/>
      <c r="AK124" s="40"/>
      <c r="AL124" s="40"/>
      <c r="AM124" s="40"/>
      <c r="AN124" s="40"/>
      <c r="AO124" s="40" t="s">
        <v>80</v>
      </c>
      <c r="AP124" s="40"/>
      <c r="AQ124" s="40"/>
      <c r="AR124" s="40"/>
      <c r="AS124" s="40"/>
    </row>
    <row r="125" spans="3:45">
      <c r="C125" s="137"/>
      <c r="D125" s="137"/>
      <c r="E125" s="148" t="s">
        <v>87</v>
      </c>
      <c r="F125" s="148"/>
      <c r="G125" s="149"/>
      <c r="H125" s="148"/>
      <c r="I125" s="148"/>
      <c r="J125" s="148" t="s">
        <v>88</v>
      </c>
      <c r="K125" s="148"/>
      <c r="L125" s="150"/>
      <c r="M125" s="150"/>
      <c r="N125" s="150"/>
      <c r="O125" s="150"/>
      <c r="P125" s="14"/>
      <c r="Q125" s="38" t="s">
        <v>70</v>
      </c>
      <c r="R125" s="41"/>
      <c r="S125" s="41"/>
      <c r="T125" s="84" t="s">
        <v>109</v>
      </c>
      <c r="U125" s="41"/>
      <c r="V125" s="41"/>
      <c r="W125" s="41"/>
      <c r="X125" s="41"/>
      <c r="Y125" s="41"/>
      <c r="Z125" s="41"/>
      <c r="AA125" s="38"/>
      <c r="AB125" s="147"/>
      <c r="AC125" s="147"/>
      <c r="AF125" s="14"/>
      <c r="AG125" s="38" t="s">
        <v>70</v>
      </c>
      <c r="AH125" s="147"/>
      <c r="AI125" s="147"/>
      <c r="AJ125" s="147" t="s">
        <v>71</v>
      </c>
      <c r="AK125" s="147"/>
      <c r="AL125" s="147"/>
      <c r="AM125" s="147"/>
      <c r="AN125" s="147"/>
      <c r="AO125" s="147"/>
      <c r="AP125" s="147"/>
      <c r="AQ125" s="147"/>
      <c r="AR125" s="147"/>
      <c r="AS125" s="40"/>
    </row>
    <row r="126" spans="1:46">
      <c r="A126" s="251" t="s">
        <v>33</v>
      </c>
      <c r="B126" s="31" t="s">
        <v>60</v>
      </c>
      <c r="C126" s="51">
        <f>C4</f>
        <v>106572</v>
      </c>
      <c r="D126" s="51">
        <f>D4</f>
        <v>82087</v>
      </c>
      <c r="E126" s="51">
        <f>E4</f>
        <v>81785</v>
      </c>
      <c r="F126" s="51">
        <f>F4</f>
        <v>81688</v>
      </c>
      <c r="G126" s="51">
        <f>G4</f>
        <v>80799</v>
      </c>
      <c r="H126" s="51">
        <f>H4</f>
        <v>76705</v>
      </c>
      <c r="I126" s="51">
        <f>I4</f>
        <v>76559</v>
      </c>
      <c r="J126" s="51">
        <f>J4</f>
        <v>76278</v>
      </c>
      <c r="K126" s="51">
        <f>K4</f>
        <v>77675</v>
      </c>
      <c r="L126" s="51">
        <f>L4</f>
        <v>84621</v>
      </c>
      <c r="M126" s="51">
        <f>M4</f>
        <v>93094</v>
      </c>
      <c r="N126" s="51">
        <f>N4</f>
        <v>101946</v>
      </c>
      <c r="O126" s="51">
        <f>O4</f>
        <v>1019809</v>
      </c>
      <c r="P126" s="41" t="s">
        <v>58</v>
      </c>
      <c r="Q126" s="67" t="str">
        <f>A126</f>
        <v>2021</v>
      </c>
      <c r="R126" s="40" t="s">
        <v>3</v>
      </c>
      <c r="S126" s="40" t="s">
        <v>4</v>
      </c>
      <c r="T126" s="40" t="s">
        <v>5</v>
      </c>
      <c r="U126" s="40" t="s">
        <v>6</v>
      </c>
      <c r="V126" s="40" t="s">
        <v>8</v>
      </c>
      <c r="W126" s="40" t="s">
        <v>9</v>
      </c>
      <c r="X126" s="40" t="s">
        <v>10</v>
      </c>
      <c r="Y126" s="40" t="s">
        <v>11</v>
      </c>
      <c r="Z126" s="40" t="s">
        <v>12</v>
      </c>
      <c r="AA126" s="40" t="s">
        <v>13</v>
      </c>
      <c r="AB126" s="40" t="s">
        <v>14</v>
      </c>
      <c r="AC126" s="40" t="s">
        <v>15</v>
      </c>
      <c r="AD126" s="14" t="s">
        <v>59</v>
      </c>
      <c r="AF126" s="41" t="s">
        <v>58</v>
      </c>
      <c r="AG126" s="67" t="s">
        <v>33</v>
      </c>
      <c r="AH126" s="40" t="s">
        <v>3</v>
      </c>
      <c r="AI126" s="40" t="s">
        <v>4</v>
      </c>
      <c r="AJ126" s="40" t="s">
        <v>5</v>
      </c>
      <c r="AK126" s="40" t="s">
        <v>6</v>
      </c>
      <c r="AL126" s="40" t="s">
        <v>8</v>
      </c>
      <c r="AM126" s="40" t="s">
        <v>9</v>
      </c>
      <c r="AN126" s="40" t="s">
        <v>10</v>
      </c>
      <c r="AO126" s="40" t="s">
        <v>11</v>
      </c>
      <c r="AP126" s="40" t="s">
        <v>12</v>
      </c>
      <c r="AQ126" s="40" t="s">
        <v>13</v>
      </c>
      <c r="AR126" s="40" t="s">
        <v>14</v>
      </c>
      <c r="AS126" s="40" t="s">
        <v>15</v>
      </c>
      <c r="AT126" s="14" t="s">
        <v>59</v>
      </c>
    </row>
    <row r="127" spans="1:46">
      <c r="A127" s="32"/>
      <c r="B127" s="31" t="s">
        <v>60</v>
      </c>
      <c r="C127" s="51">
        <f>C132+C137+C142+C147+C154</f>
        <v>106572</v>
      </c>
      <c r="D127" s="51">
        <f>D132+D137+D142+D147+D154</f>
        <v>82087</v>
      </c>
      <c r="E127" s="51">
        <f>E132+E137+E142+E147+E154</f>
        <v>81785</v>
      </c>
      <c r="F127" s="51">
        <f>F132+F137+F142+F147+F154</f>
        <v>81688</v>
      </c>
      <c r="G127" s="51">
        <f>G132+G137+G142+G147+G154</f>
        <v>80799</v>
      </c>
      <c r="H127" s="51">
        <f>H132+H137+H142+H147+H154</f>
        <v>76705</v>
      </c>
      <c r="I127" s="51">
        <f>I132+I137+I142+I147+I154</f>
        <v>76559</v>
      </c>
      <c r="J127" s="51">
        <f>J132+J137+J142+J147+J154</f>
        <v>76278</v>
      </c>
      <c r="K127" s="51">
        <f>K132+K137+K142+K147+K154</f>
        <v>77675</v>
      </c>
      <c r="L127" s="51">
        <f>L132+L137+L142+L147+L154</f>
        <v>84621</v>
      </c>
      <c r="M127" s="51">
        <f>M132+M137+M142+M147+M154</f>
        <v>93094</v>
      </c>
      <c r="N127" s="51">
        <f>N132+N137+N142+N147+N154</f>
        <v>101946</v>
      </c>
      <c r="O127" s="51">
        <f>O132+O137+O142+O147+O154</f>
        <v>1019809</v>
      </c>
      <c r="P127" s="14" t="n">
        <v>21</v>
      </c>
      <c r="Q127" s="68" t="str">
        <f>B127</f>
        <v>  0+</v>
      </c>
      <c r="R127" s="35">
        <f>C127-C331</f>
        <v>28706.25</v>
      </c>
      <c r="S127" s="35">
        <f>D127-D331</f>
        <v>4221.25</v>
      </c>
      <c r="T127" s="35">
        <f>E127-E331</f>
        <v>3919.25</v>
      </c>
      <c r="U127" s="35">
        <f>F127-F331</f>
        <v>3822.25</v>
      </c>
      <c r="V127" s="35">
        <f>G127-G331</f>
        <v>2933.25</v>
      </c>
      <c r="W127" s="35">
        <f>H127-H331</f>
        <v>-1160.75</v>
      </c>
      <c r="X127" s="35">
        <f>I127-I331</f>
        <v>-1306.75</v>
      </c>
      <c r="Y127" s="35">
        <f>J127-J331</f>
        <v>-1587.75</v>
      </c>
      <c r="Z127" s="35">
        <f>K127-K331</f>
        <v>-190.75</v>
      </c>
      <c r="AA127" s="35">
        <f>L127-L331</f>
        <v>6755.25</v>
      </c>
      <c r="AB127" s="35">
        <f>M127-M331</f>
        <v>15228.25</v>
      </c>
      <c r="AC127" s="35">
        <f>N127-N331</f>
        <v>24080.25</v>
      </c>
      <c r="AD127" s="35">
        <f>O127-O331</f>
        <v>85420</v>
      </c>
      <c r="AF127" s="14" t="n">
        <v>21</v>
      </c>
      <c r="AG127" s="68" t="s">
        <v>60</v>
      </c>
      <c r="AH127" s="35">
        <f>R127*100/C331</f>
        <v>36.8663372535421558</v>
      </c>
      <c r="AI127" s="35">
        <f>S127*100/D331</f>
        <v>5.42118967582024158</v>
      </c>
      <c r="AJ127" s="35">
        <f>T127*100/E331</f>
        <v>5.03334264423061484</v>
      </c>
      <c r="AK127" s="35">
        <f>U127*100/F331</f>
        <v>4.90876925991209223</v>
      </c>
      <c r="AL127" s="35">
        <f>V127*100/G331</f>
        <v>3.76706061394130298</v>
      </c>
      <c r="AM127" s="35">
        <f>W127*100/H331</f>
        <v>-1.4907067613167535</v>
      </c>
      <c r="AN127" s="35">
        <f>X127*100/I331</f>
        <v>-1.67820896864154001</v>
      </c>
      <c r="AO127" s="35">
        <f>Y127*100/J331</f>
        <v>-2.0390865046570541</v>
      </c>
      <c r="AP127" s="35">
        <f>Z127*100/K331</f>
        <v>-0.244972918131527662</v>
      </c>
      <c r="AQ127" s="35">
        <f>AA127*100/L331</f>
        <v>8.67550880842989436</v>
      </c>
      <c r="AR127" s="35">
        <f>AB127*100/M331</f>
        <v>19.5570581417375422</v>
      </c>
      <c r="AS127" s="35">
        <f>AC127*100/N331</f>
        <v>30.9253426570732302</v>
      </c>
      <c r="AT127" s="35">
        <f>AD127*100/O331</f>
        <v>9.14180282516168319</v>
      </c>
    </row>
    <row r="128" spans="3:46">
      <c r="C128" s="14" t="n">
        <v>86963.25</v>
      </c>
      <c r="D128" s="14" t="n">
        <v>83519</v>
      </c>
      <c r="E128" s="14" t="n">
        <v>90111.25</v>
      </c>
      <c r="F128" s="14" t="n">
        <v>76367</v>
      </c>
      <c r="G128" s="14" t="n">
        <v>75131.25</v>
      </c>
      <c r="H128" s="14" t="n">
        <v>70410.25</v>
      </c>
      <c r="I128" s="14" t="n">
        <v>74016</v>
      </c>
      <c r="J128" s="14" t="n">
        <v>73649.25</v>
      </c>
      <c r="K128" s="14" t="n">
        <v>69789.5</v>
      </c>
      <c r="L128" s="14" t="n">
        <v>75568.75</v>
      </c>
      <c r="M128" s="14" t="n">
        <v>76294.25</v>
      </c>
      <c r="N128" s="14" t="n">
        <v>82569.25</v>
      </c>
      <c r="O128" s="14" t="n">
        <v>934389</v>
      </c>
      <c r="P128" s="14"/>
      <c r="Q128" s="67"/>
      <c r="R128" s="41"/>
      <c r="S128" s="41"/>
      <c r="T128" s="41"/>
      <c r="U128" s="41"/>
      <c r="V128" s="41"/>
      <c r="W128" s="41"/>
      <c r="X128" s="41"/>
      <c r="Y128" s="41"/>
      <c r="Z128" s="41"/>
      <c r="AA128" s="41"/>
      <c r="AB128" s="41"/>
      <c r="AC128" s="41"/>
      <c r="AD128" s="14"/>
      <c r="AF128" s="14"/>
      <c r="AG128" s="67"/>
      <c r="AH128" s="41"/>
      <c r="AI128" s="41"/>
      <c r="AJ128" s="41"/>
      <c r="AK128" s="41"/>
      <c r="AL128" s="41"/>
      <c r="AM128" s="41"/>
      <c r="AN128" s="41"/>
      <c r="AO128" s="41"/>
      <c r="AP128" s="41"/>
      <c r="AQ128" s="41"/>
      <c r="AR128" s="41"/>
      <c r="AS128" s="41"/>
      <c r="AT128" s="14"/>
    </row>
    <row r="129" spans="1:46">
      <c r="A129" s="26" t="n">
        <v>2021</v>
      </c>
      <c r="B129" s="27" t="s">
        <v>89</v>
      </c>
      <c r="C129" s="52">
        <f>C5</f>
        <v>296</v>
      </c>
      <c r="D129" s="52">
        <f>D5</f>
        <v>222</v>
      </c>
      <c r="E129" s="52">
        <f>E5</f>
        <v>290</v>
      </c>
      <c r="F129" s="52">
        <f>F5</f>
        <v>259</v>
      </c>
      <c r="G129" s="52">
        <f>G5</f>
        <v>310</v>
      </c>
      <c r="H129" s="52">
        <f>H5</f>
        <v>303</v>
      </c>
      <c r="I129" s="52">
        <f>I5</f>
        <v>288</v>
      </c>
      <c r="J129" s="52">
        <f>J5</f>
        <v>306</v>
      </c>
      <c r="K129" s="52">
        <f>K5</f>
        <v>295</v>
      </c>
      <c r="L129" s="52">
        <f>L5</f>
        <v>314</v>
      </c>
      <c r="M129" s="52">
        <f>M5</f>
        <v>300</v>
      </c>
      <c r="N129" s="52">
        <f>N5</f>
        <v>271</v>
      </c>
      <c r="O129" s="52">
        <f>O5</f>
        <v>3454</v>
      </c>
      <c r="P129" s="14" t="n">
        <v>21</v>
      </c>
      <c r="Q129" s="69" t="str">
        <f>B129</f>
        <v>0-15</v>
      </c>
      <c r="R129" s="36">
        <f>C129-C333</f>
        <v>-6.89583333333297333</v>
      </c>
      <c r="S129" s="36">
        <f>D129-D333</f>
        <v>-80.8958333333329733</v>
      </c>
      <c r="T129" s="36">
        <f>E129-E333</f>
        <v>-12.8958333333329733</v>
      </c>
      <c r="U129" s="36">
        <f>F129-F333</f>
        <v>-43.8958333333329733</v>
      </c>
      <c r="V129" s="36">
        <f>G129-G333</f>
        <v>7.10416666666702667</v>
      </c>
      <c r="W129" s="36">
        <f>H129-H333</f>
        <v>0.104166666667026675</v>
      </c>
      <c r="X129" s="36">
        <f>I129-I333</f>
        <v>-14.8958333333329733</v>
      </c>
      <c r="Y129" s="36">
        <f>J129-J333</f>
        <v>3.10416666666702667</v>
      </c>
      <c r="Z129" s="36">
        <f>K129-K333</f>
        <v>-7.89583333333297333</v>
      </c>
      <c r="AA129" s="36">
        <f>L129-L333</f>
        <v>11.1041666666670267</v>
      </c>
      <c r="AB129" s="36">
        <f>M129-M333</f>
        <v>-2.89583333333297333</v>
      </c>
      <c r="AC129" s="36">
        <f>N129-N333</f>
        <v>-31.8958333333329733</v>
      </c>
      <c r="AD129" s="36">
        <f>O129-O333</f>
        <v>-180.75</v>
      </c>
      <c r="AF129" s="14" t="n">
        <v>21</v>
      </c>
      <c r="AG129" s="69" t="s">
        <v>89</v>
      </c>
      <c r="AH129" s="36">
        <f>R129*100/C333</f>
        <v>-2.2766352568951298</v>
      </c>
      <c r="AI129" s="36">
        <f>S129*100/D333</f>
        <v>-26.7074764426713571</v>
      </c>
      <c r="AJ129" s="36">
        <f>T129*100/E333</f>
        <v>-4.25751427195807697</v>
      </c>
      <c r="AK129" s="36">
        <f>U129*100/F333</f>
        <v>-14.4920558497832488</v>
      </c>
      <c r="AL129" s="36">
        <f>V129*100/G333</f>
        <v>2.34541577825172176</v>
      </c>
      <c r="AM129" s="36">
        <f>W129*100/H333</f>
        <v>0.0343902606782949372</v>
      </c>
      <c r="AN129" s="36">
        <f>X129*100/I333</f>
        <v>-4.91780727697905551</v>
      </c>
      <c r="AO129" s="36">
        <f>Y129*100/J333</f>
        <v>1.02482976820976424</v>
      </c>
      <c r="AP129" s="36">
        <f>Z129*100/K333</f>
        <v>-2.60678175940561951</v>
      </c>
      <c r="AQ129" s="36">
        <f>AA129*100/L333</f>
        <v>3.66600178829366952</v>
      </c>
      <c r="AR129" s="36">
        <f>AB129*100/M333</f>
        <v>-0.956049246853172363</v>
      </c>
      <c r="AS129" s="36">
        <f>AC129*100/N333</f>
        <v>-10.5302978196573758</v>
      </c>
      <c r="AT129" s="36">
        <f>AD129*100/O333</f>
        <v>-4.97283169406424097</v>
      </c>
    </row>
    <row r="130" spans="1:46">
      <c r="A130" s="26" t="n">
        <v>2021</v>
      </c>
      <c r="B130" s="27" t="s">
        <v>90</v>
      </c>
      <c r="C130" s="52">
        <f>C6</f>
        <v>291</v>
      </c>
      <c r="D130" s="52">
        <f>D6</f>
        <v>276</v>
      </c>
      <c r="E130" s="52">
        <f>E6</f>
        <v>295</v>
      </c>
      <c r="F130" s="52">
        <f>F6</f>
        <v>333</v>
      </c>
      <c r="G130" s="52">
        <f>G6</f>
        <v>328</v>
      </c>
      <c r="H130" s="52">
        <f>H6</f>
        <v>387</v>
      </c>
      <c r="I130" s="52">
        <f>I6</f>
        <v>362</v>
      </c>
      <c r="J130" s="52">
        <f>J6</f>
        <v>312</v>
      </c>
      <c r="K130" s="52">
        <f>K6</f>
        <v>341</v>
      </c>
      <c r="L130" s="52">
        <f>L6</f>
        <v>357</v>
      </c>
      <c r="M130" s="52">
        <f>M6</f>
        <v>316</v>
      </c>
      <c r="N130" s="52">
        <f>N6</f>
        <v>334</v>
      </c>
      <c r="O130" s="52">
        <f>O6</f>
        <v>3932</v>
      </c>
      <c r="P130" s="14" t="n">
        <v>21</v>
      </c>
      <c r="Q130" s="69" t="str">
        <f>B130</f>
        <v>15-30</v>
      </c>
      <c r="R130" s="36">
        <f>C130-C334</f>
        <v>-56.875</v>
      </c>
      <c r="S130" s="36">
        <f>D130-D334</f>
        <v>-71.875</v>
      </c>
      <c r="T130" s="36">
        <f>E130-E334</f>
        <v>-52.875</v>
      </c>
      <c r="U130" s="36">
        <f>F130-F334</f>
        <v>-14.875</v>
      </c>
      <c r="V130" s="36">
        <f>G130-G334</f>
        <v>-19.875</v>
      </c>
      <c r="W130" s="36">
        <f>H130-H334</f>
        <v>39.125</v>
      </c>
      <c r="X130" s="36">
        <f>I130-I334</f>
        <v>14.125</v>
      </c>
      <c r="Y130" s="36">
        <f>J130-J334</f>
        <v>-35.875</v>
      </c>
      <c r="Z130" s="36">
        <f>K130-K334</f>
        <v>-6.875</v>
      </c>
      <c r="AA130" s="36">
        <f>L130-L334</f>
        <v>9.125</v>
      </c>
      <c r="AB130" s="36">
        <f>M130-M334</f>
        <v>-31.875</v>
      </c>
      <c r="AC130" s="36">
        <f>N130-N334</f>
        <v>-13.875</v>
      </c>
      <c r="AD130" s="36">
        <f>O130-O334</f>
        <v>-242.5</v>
      </c>
      <c r="AF130" s="14" t="n">
        <v>21</v>
      </c>
      <c r="AG130" s="69" t="s">
        <v>90</v>
      </c>
      <c r="AH130" s="36">
        <f>R130*100/C334</f>
        <v>-16.3492633848365081</v>
      </c>
      <c r="AI130" s="36">
        <f>S130*100/D334</f>
        <v>-20.6611570247933898</v>
      </c>
      <c r="AJ130" s="36">
        <f>T130*100/E334</f>
        <v>-15.1994250808480054</v>
      </c>
      <c r="AK130" s="36">
        <f>U130*100/F334</f>
        <v>-4.27596119295724009</v>
      </c>
      <c r="AL130" s="36">
        <f>V130*100/G334</f>
        <v>-5.71325907294286761</v>
      </c>
      <c r="AM130" s="36">
        <f>W130*100/H334</f>
        <v>11.2468559108875308</v>
      </c>
      <c r="AN130" s="36">
        <f>X130*100/I334</f>
        <v>4.06036651095939671</v>
      </c>
      <c r="AO130" s="36">
        <f>Y130*100/J334</f>
        <v>-10.3126122888968741</v>
      </c>
      <c r="AP130" s="36">
        <f>Z130*100/K334</f>
        <v>-1.97628458498023711</v>
      </c>
      <c r="AQ130" s="36">
        <f>AA130*100/L334</f>
        <v>2.62306863097376919</v>
      </c>
      <c r="AR130" s="36">
        <f>AB130*100/M334</f>
        <v>-9.16277398490837314</v>
      </c>
      <c r="AS130" s="36">
        <f>AC130*100/N334</f>
        <v>-3.98850161696011476</v>
      </c>
      <c r="AT130" s="36">
        <f>AD130*100/O334</f>
        <v>-5.80907893160857558</v>
      </c>
    </row>
    <row r="131" spans="1:46">
      <c r="A131" s="26" t="n">
        <v>2021</v>
      </c>
      <c r="B131" s="27" t="s">
        <v>91</v>
      </c>
      <c r="C131" s="52">
        <f>C7</f>
        <v>236</v>
      </c>
      <c r="D131" s="52">
        <f>D7</f>
        <v>184</v>
      </c>
      <c r="E131" s="52">
        <f>E7</f>
        <v>243</v>
      </c>
      <c r="F131" s="52">
        <f>F7</f>
        <v>229</v>
      </c>
      <c r="G131" s="52">
        <f>G7</f>
        <v>216</v>
      </c>
      <c r="H131" s="52">
        <f>H7</f>
        <v>205</v>
      </c>
      <c r="I131" s="52">
        <f>I7</f>
        <v>241</v>
      </c>
      <c r="J131" s="52">
        <f>J7</f>
        <v>228</v>
      </c>
      <c r="K131" s="52">
        <f>K7</f>
        <v>240</v>
      </c>
      <c r="L131" s="52">
        <f>L7</f>
        <v>237</v>
      </c>
      <c r="M131" s="52">
        <f>M7</f>
        <v>211</v>
      </c>
      <c r="N131" s="52">
        <f>N7</f>
        <v>233</v>
      </c>
      <c r="O131" s="52">
        <f>O7</f>
        <v>2703</v>
      </c>
      <c r="P131" s="14" t="n">
        <v>21</v>
      </c>
      <c r="Q131" s="69" t="str">
        <f>B131</f>
        <v>30-35</v>
      </c>
      <c r="R131" s="36">
        <f>C131-C335</f>
        <v>13.6041666666669983</v>
      </c>
      <c r="S131" s="36">
        <f>D131-D335</f>
        <v>-38.3958333333330017</v>
      </c>
      <c r="T131" s="36">
        <f>E131-E335</f>
        <v>20.6041666666669983</v>
      </c>
      <c r="U131" s="36">
        <f>F131-F335</f>
        <v>6.60416666666699825</v>
      </c>
      <c r="V131" s="36">
        <f>G131-G335</f>
        <v>-6.39583333333300175</v>
      </c>
      <c r="W131" s="36">
        <f>H131-H335</f>
        <v>-17.3958333333330017</v>
      </c>
      <c r="X131" s="36">
        <f>I131-I335</f>
        <v>18.6041666666669983</v>
      </c>
      <c r="Y131" s="36">
        <f>J131-J335</f>
        <v>5.60416666666699825</v>
      </c>
      <c r="Z131" s="36">
        <f>K131-K335</f>
        <v>17.6041666666669983</v>
      </c>
      <c r="AA131" s="36">
        <f>L131-L335</f>
        <v>14.6041666666669983</v>
      </c>
      <c r="AB131" s="36">
        <f>M131-M335</f>
        <v>-11.3958333333330017</v>
      </c>
      <c r="AC131" s="36">
        <f>N131-N335</f>
        <v>10.6041666666669983</v>
      </c>
      <c r="AD131" s="36">
        <f>O131-O335</f>
        <v>34.25</v>
      </c>
      <c r="AF131" s="14" t="n">
        <v>21</v>
      </c>
      <c r="AG131" s="69" t="s">
        <v>91</v>
      </c>
      <c r="AH131" s="36">
        <f>R131*100/C335</f>
        <v>6.11709601873552167</v>
      </c>
      <c r="AI131" s="36">
        <f>S131*100/D335</f>
        <v>-17.2646370023417965</v>
      </c>
      <c r="AJ131" s="36">
        <f>T131*100/E335</f>
        <v>9.26463700234208432</v>
      </c>
      <c r="AK131" s="36">
        <f>U131*100/F335</f>
        <v>2.96955503512896044</v>
      </c>
      <c r="AL131" s="36">
        <f>V131*100/G335</f>
        <v>-2.8758782201403692</v>
      </c>
      <c r="AM131" s="36">
        <f>W131*100/H335</f>
        <v>-7.82201405152211038</v>
      </c>
      <c r="AN131" s="36">
        <f>X131*100/I335</f>
        <v>8.36533957845449549</v>
      </c>
      <c r="AO131" s="36">
        <f>Y131*100/J335</f>
        <v>2.5199063231851655</v>
      </c>
      <c r="AP131" s="36">
        <f>Z131*100/K335</f>
        <v>7.9156908665107002</v>
      </c>
      <c r="AQ131" s="36">
        <f>AA131*100/L335</f>
        <v>6.56674473067931608</v>
      </c>
      <c r="AR131" s="36">
        <f>AB131*100/M335</f>
        <v>-5.12412177985934303</v>
      </c>
      <c r="AS131" s="36">
        <f>AC131*100/N335</f>
        <v>4.76814988290413755</v>
      </c>
      <c r="AT131" s="36">
        <f>AD131*100/O335</f>
        <v>1.28337236533957855</v>
      </c>
    </row>
    <row r="132" spans="1:46">
      <c r="A132" s="26"/>
      <c r="B132" s="252" t="s">
        <v>110</v>
      </c>
      <c r="C132" s="52">
        <f>SUM(C5:C7)</f>
        <v>823</v>
      </c>
      <c r="D132" s="52">
        <f>SUM(D5:D7)</f>
        <v>682</v>
      </c>
      <c r="E132" s="52">
        <f>SUM(E5:E7)</f>
        <v>828</v>
      </c>
      <c r="F132" s="52">
        <f>SUM(F5:F7)</f>
        <v>821</v>
      </c>
      <c r="G132" s="52">
        <f>SUM(G5:G7)</f>
        <v>854</v>
      </c>
      <c r="H132" s="52">
        <f>SUM(H5:H7)</f>
        <v>895</v>
      </c>
      <c r="I132" s="52">
        <f>SUM(I5:I7)</f>
        <v>891</v>
      </c>
      <c r="J132" s="52">
        <f>SUM(J5:J7)</f>
        <v>846</v>
      </c>
      <c r="K132" s="52">
        <f>SUM(K5:K7)</f>
        <v>876</v>
      </c>
      <c r="L132" s="52">
        <f>SUM(L5:L7)</f>
        <v>908</v>
      </c>
      <c r="M132" s="52">
        <f>SUM(M5:M7)</f>
        <v>827</v>
      </c>
      <c r="N132" s="52">
        <f>SUM(N5:N7)</f>
        <v>838</v>
      </c>
      <c r="O132" s="52">
        <f>SUM(O5:O7)</f>
        <v>10089</v>
      </c>
      <c r="P132" s="14" t="n">
        <v>21</v>
      </c>
      <c r="Q132" s="69" t="str">
        <f>B132</f>
        <v>0-35</v>
      </c>
      <c r="R132" s="36">
        <f>C132-C336</f>
        <v>-50.1666666666669698</v>
      </c>
      <c r="S132" s="36">
        <f>D132-D336</f>
        <v>-191.16666666666697</v>
      </c>
      <c r="T132" s="36">
        <f>E132-E336</f>
        <v>-45.1666666666669698</v>
      </c>
      <c r="U132" s="36">
        <f>F132-F336</f>
        <v>-52.1666666666669698</v>
      </c>
      <c r="V132" s="36">
        <f>G132-G336</f>
        <v>-19.1666666666669698</v>
      </c>
      <c r="W132" s="36">
        <f>H132-H336</f>
        <v>21.8333333333330302</v>
      </c>
      <c r="X132" s="36">
        <f>I132-I336</f>
        <v>17.8333333333330302</v>
      </c>
      <c r="Y132" s="36">
        <f>J132-J336</f>
        <v>-27.1666666666669698</v>
      </c>
      <c r="Z132" s="36">
        <f>K132-K336</f>
        <v>2.83333333333303017</v>
      </c>
      <c r="AA132" s="36">
        <f>L132-L336</f>
        <v>34.8333333333330302</v>
      </c>
      <c r="AB132" s="36">
        <f>M132-M336</f>
        <v>-46.1666666666669698</v>
      </c>
      <c r="AC132" s="36">
        <f>N132-N336</f>
        <v>-35.1666666666669698</v>
      </c>
      <c r="AD132" s="36">
        <f>O132-O336</f>
        <v>-389</v>
      </c>
      <c r="AF132" s="14" t="n">
        <v>21</v>
      </c>
      <c r="AG132" s="69" t="s">
        <v>110</v>
      </c>
      <c r="AH132" s="36">
        <f>R132*100/C336</f>
        <v>-5.74537125405615345</v>
      </c>
      <c r="AI132" s="36">
        <f>S132*100/D336</f>
        <v>-21.893491124260386</v>
      </c>
      <c r="AJ132" s="36">
        <f>T132*100/E336</f>
        <v>-5.17274288986451403</v>
      </c>
      <c r="AK132" s="36">
        <f>U132*100/F336</f>
        <v>-5.97442259973280887</v>
      </c>
      <c r="AL132" s="36">
        <f>V132*100/G336</f>
        <v>-2.19507539606798918</v>
      </c>
      <c r="AM132" s="36">
        <f>W132*100/H336</f>
        <v>2.50047719030345394</v>
      </c>
      <c r="AN132" s="36">
        <f>X132*100/I336</f>
        <v>2.04237449895014267</v>
      </c>
      <c r="AO132" s="36">
        <f>Y132*100/J336</f>
        <v>-3.11128077877461262</v>
      </c>
      <c r="AP132" s="36">
        <f>Z132*100/K336</f>
        <v>0.324489406375227585</v>
      </c>
      <c r="AQ132" s="36">
        <f>AA132*100/L336</f>
        <v>3.98931093720171646</v>
      </c>
      <c r="AR132" s="36">
        <f>AB132*100/M336</f>
        <v>-5.28726856270284173</v>
      </c>
      <c r="AS132" s="36">
        <f>AC132*100/N336</f>
        <v>-4.02748616148123606</v>
      </c>
      <c r="AT132" s="36">
        <f>AD132*100/O336</f>
        <v>-3.71254056117579712</v>
      </c>
    </row>
    <row r="133" spans="1:46">
      <c r="A133" s="22"/>
      <c r="B133" s="8"/>
      <c r="C133" s="47"/>
      <c r="D133" s="47"/>
      <c r="E133" s="47"/>
      <c r="F133" s="47"/>
      <c r="G133" s="47"/>
      <c r="H133" s="47"/>
      <c r="I133" s="47"/>
      <c r="J133" s="47"/>
      <c r="K133" s="47"/>
      <c r="L133" s="47"/>
      <c r="M133" s="47"/>
      <c r="N133" s="47"/>
      <c r="O133" s="47"/>
      <c r="P133" s="14"/>
      <c r="Q133" s="40"/>
      <c r="R133" s="41"/>
      <c r="S133" s="41"/>
      <c r="T133" s="41"/>
      <c r="U133" s="41"/>
      <c r="V133" s="41"/>
      <c r="W133" s="41"/>
      <c r="X133" s="41"/>
      <c r="Y133" s="41"/>
      <c r="Z133" s="41"/>
      <c r="AA133" s="41"/>
      <c r="AB133" s="41"/>
      <c r="AC133" s="41"/>
      <c r="AD133" s="14"/>
      <c r="AF133" s="14"/>
      <c r="AG133" s="40"/>
      <c r="AH133" s="41"/>
      <c r="AI133" s="41"/>
      <c r="AJ133" s="41"/>
      <c r="AK133" s="41"/>
      <c r="AL133" s="41"/>
      <c r="AM133" s="41"/>
      <c r="AN133" s="41"/>
      <c r="AO133" s="41"/>
      <c r="AP133" s="41"/>
      <c r="AQ133" s="41"/>
      <c r="AR133" s="41"/>
      <c r="AS133" s="41"/>
      <c r="AT133" s="14"/>
    </row>
    <row r="134" spans="1:46">
      <c r="A134" s="28" t="n">
        <v>2021</v>
      </c>
      <c r="B134" s="29" t="s">
        <v>92</v>
      </c>
      <c r="C134" s="53">
        <f>C8</f>
        <v>328</v>
      </c>
      <c r="D134" s="53">
        <f>D8</f>
        <v>298</v>
      </c>
      <c r="E134" s="53">
        <f>E8</f>
        <v>365</v>
      </c>
      <c r="F134" s="53">
        <f>F8</f>
        <v>340</v>
      </c>
      <c r="G134" s="53">
        <f>G8</f>
        <v>392</v>
      </c>
      <c r="H134" s="53">
        <f>H8</f>
        <v>360</v>
      </c>
      <c r="I134" s="53">
        <f>I8</f>
        <v>304</v>
      </c>
      <c r="J134" s="53">
        <f>J8</f>
        <v>355</v>
      </c>
      <c r="K134" s="53">
        <f>K8</f>
        <v>385</v>
      </c>
      <c r="L134" s="53">
        <f>L8</f>
        <v>379</v>
      </c>
      <c r="M134" s="53">
        <f>M8</f>
        <v>312</v>
      </c>
      <c r="N134" s="53">
        <f>N8</f>
        <v>389</v>
      </c>
      <c r="O134" s="53">
        <f>O8</f>
        <v>4207</v>
      </c>
      <c r="P134" s="14" t="n">
        <v>21</v>
      </c>
      <c r="Q134" s="70" t="str">
        <f>B134</f>
        <v>35-40</v>
      </c>
      <c r="R134" s="37">
        <f>C134-C338</f>
        <v>11.3125</v>
      </c>
      <c r="S134" s="37">
        <f>D134-D338</f>
        <v>-18.6875</v>
      </c>
      <c r="T134" s="37">
        <f>E134-E338</f>
        <v>48.3125</v>
      </c>
      <c r="U134" s="37">
        <f>F134-F338</f>
        <v>23.3125</v>
      </c>
      <c r="V134" s="37">
        <f>G134-G338</f>
        <v>75.3125</v>
      </c>
      <c r="W134" s="37">
        <f>H134-H338</f>
        <v>43.3125</v>
      </c>
      <c r="X134" s="37">
        <f>I134-I338</f>
        <v>-12.6875</v>
      </c>
      <c r="Y134" s="37">
        <f>J134-J338</f>
        <v>38.3125</v>
      </c>
      <c r="Z134" s="37">
        <f>K134-K338</f>
        <v>68.3125</v>
      </c>
      <c r="AA134" s="37">
        <f>L134-L338</f>
        <v>62.3125</v>
      </c>
      <c r="AB134" s="37">
        <f>M134-M338</f>
        <v>-4.6875</v>
      </c>
      <c r="AC134" s="37">
        <f>N134-N338</f>
        <v>72.3125</v>
      </c>
      <c r="AD134" s="37">
        <f>O134-O338</f>
        <v>406.75</v>
      </c>
      <c r="AF134" s="14" t="n">
        <v>21</v>
      </c>
      <c r="AG134" s="70" t="s">
        <v>92</v>
      </c>
      <c r="AH134" s="37">
        <f>R134*100/C338</f>
        <v>3.5721334122755084</v>
      </c>
      <c r="AI134" s="37">
        <f>S134*100/D338</f>
        <v>-5.90092757055456918</v>
      </c>
      <c r="AJ134" s="37">
        <f>T134*100/E338</f>
        <v>15.2555752910992695</v>
      </c>
      <c r="AK134" s="37">
        <f>U134*100/F338</f>
        <v>7.36135780540753881</v>
      </c>
      <c r="AL134" s="37">
        <f>V134*100/G338</f>
        <v>23.7813301756463389</v>
      </c>
      <c r="AM134" s="37">
        <f>W134*100/H338</f>
        <v>13.6767317939609239</v>
      </c>
      <c r="AN134" s="37">
        <f>X134*100/I338</f>
        <v>-4.00631537398855375</v>
      </c>
      <c r="AO134" s="37">
        <f>Y134*100/J338</f>
        <v>12.0978882968225783</v>
      </c>
      <c r="AP134" s="37">
        <f>Z134*100/K338</f>
        <v>21.5709492796526554</v>
      </c>
      <c r="AQ134" s="37">
        <f>AA134*100/L338</f>
        <v>19.67633708308664</v>
      </c>
      <c r="AR134" s="37">
        <f>AB134*100/M338</f>
        <v>-1.48016577856719955</v>
      </c>
      <c r="AS134" s="37">
        <f>AC134*100/N338</f>
        <v>22.8340240773633312</v>
      </c>
      <c r="AT134" s="37">
        <f>AD134*100/O338</f>
        <v>10.7032432076837054</v>
      </c>
    </row>
    <row r="135" spans="1:46">
      <c r="A135" s="28" t="n">
        <v>2021</v>
      </c>
      <c r="B135" s="29" t="s">
        <v>93</v>
      </c>
      <c r="C135" s="53">
        <f>C9</f>
        <v>527</v>
      </c>
      <c r="D135" s="53">
        <f>D9</f>
        <v>474</v>
      </c>
      <c r="E135" s="53">
        <f>E9</f>
        <v>524</v>
      </c>
      <c r="F135" s="53">
        <f>F9</f>
        <v>524</v>
      </c>
      <c r="G135" s="53">
        <f>G9</f>
        <v>547</v>
      </c>
      <c r="H135" s="53">
        <f>H9</f>
        <v>501</v>
      </c>
      <c r="I135" s="53">
        <f>I9</f>
        <v>477</v>
      </c>
      <c r="J135" s="53">
        <f>J9</f>
        <v>489</v>
      </c>
      <c r="K135" s="53">
        <f>K9</f>
        <v>479</v>
      </c>
      <c r="L135" s="53">
        <f>L9</f>
        <v>510</v>
      </c>
      <c r="M135" s="53">
        <f>M9</f>
        <v>564</v>
      </c>
      <c r="N135" s="53">
        <f>N9</f>
        <v>600</v>
      </c>
      <c r="O135" s="53">
        <f>O9</f>
        <v>6216</v>
      </c>
      <c r="P135" s="14" t="n">
        <v>21</v>
      </c>
      <c r="Q135" s="70" t="str">
        <f>B135</f>
        <v>40-45</v>
      </c>
      <c r="R135" s="37">
        <f>C135-C339</f>
        <v>65.5833333333329733</v>
      </c>
      <c r="S135" s="37">
        <f>D135-D339</f>
        <v>12.5833333333329733</v>
      </c>
      <c r="T135" s="37">
        <f>E135-E339</f>
        <v>62.5833333333329733</v>
      </c>
      <c r="U135" s="37">
        <f>F135-F339</f>
        <v>62.5833333333329733</v>
      </c>
      <c r="V135" s="37">
        <f>G135-G339</f>
        <v>85.5833333333329733</v>
      </c>
      <c r="W135" s="37">
        <f>H135-H339</f>
        <v>39.5833333333329733</v>
      </c>
      <c r="X135" s="37">
        <f>I135-I339</f>
        <v>15.5833333333329733</v>
      </c>
      <c r="Y135" s="37">
        <f>J135-J339</f>
        <v>27.5833333333329733</v>
      </c>
      <c r="Z135" s="37">
        <f>K135-K339</f>
        <v>17.5833333333329733</v>
      </c>
      <c r="AA135" s="37">
        <f>L135-L339</f>
        <v>48.5833333333329733</v>
      </c>
      <c r="AB135" s="37">
        <f>M135-M339</f>
        <v>102.583333333332973</v>
      </c>
      <c r="AC135" s="37">
        <f>N135-N339</f>
        <v>138.583333333332973</v>
      </c>
      <c r="AD135" s="37">
        <f>O135-O339</f>
        <v>679</v>
      </c>
      <c r="AF135" s="14" t="n">
        <v>21</v>
      </c>
      <c r="AG135" s="70" t="s">
        <v>93</v>
      </c>
      <c r="AH135" s="37">
        <f>R135*100/C339</f>
        <v>14.2134729998193148</v>
      </c>
      <c r="AI135" s="37">
        <f>S135*100/D339</f>
        <v>2.72710854253198276</v>
      </c>
      <c r="AJ135" s="37">
        <f>T135*100/E339</f>
        <v>13.5633014267653138</v>
      </c>
      <c r="AK135" s="37">
        <f>U135*100/F339</f>
        <v>13.5633014267653138</v>
      </c>
      <c r="AL135" s="37">
        <f>V135*100/G339</f>
        <v>18.5479501535126445</v>
      </c>
      <c r="AM135" s="37">
        <f>W135*100/H339</f>
        <v>8.5786527000179813</v>
      </c>
      <c r="AN135" s="37">
        <f>X135*100/I339</f>
        <v>3.37728011558598284</v>
      </c>
      <c r="AO135" s="37">
        <f>Y135*100/J339</f>
        <v>5.97796640780198185</v>
      </c>
      <c r="AP135" s="37">
        <f>Z135*100/K339</f>
        <v>3.81072783095531609</v>
      </c>
      <c r="AQ135" s="37">
        <f>AA135*100/L339</f>
        <v>10.5291674191799824</v>
      </c>
      <c r="AR135" s="37">
        <f>AB135*100/M339</f>
        <v>22.2322557341519769</v>
      </c>
      <c r="AS135" s="37">
        <f>AC135*100/N339</f>
        <v>30.0343146107999743</v>
      </c>
      <c r="AT135" s="37">
        <f>AD135*100/O339</f>
        <v>12.2629582806573953</v>
      </c>
    </row>
    <row r="136" spans="1:46">
      <c r="A136" s="28" t="n">
        <v>2021</v>
      </c>
      <c r="B136" s="29" t="s">
        <v>94</v>
      </c>
      <c r="C136" s="53">
        <f>C10</f>
        <v>900</v>
      </c>
      <c r="D136" s="53">
        <f>D10</f>
        <v>772</v>
      </c>
      <c r="E136" s="53">
        <f>E10</f>
        <v>866</v>
      </c>
      <c r="F136" s="53">
        <f>F10</f>
        <v>824</v>
      </c>
      <c r="G136" s="53">
        <f>G10</f>
        <v>868</v>
      </c>
      <c r="H136" s="53">
        <f>H10</f>
        <v>791</v>
      </c>
      <c r="I136" s="53">
        <f>I10</f>
        <v>838</v>
      </c>
      <c r="J136" s="53">
        <f>J10</f>
        <v>787</v>
      </c>
      <c r="K136" s="53">
        <f>K10</f>
        <v>787</v>
      </c>
      <c r="L136" s="53">
        <f>L10</f>
        <v>800</v>
      </c>
      <c r="M136" s="53">
        <f>M10</f>
        <v>846</v>
      </c>
      <c r="N136" s="53">
        <f>N10</f>
        <v>895</v>
      </c>
      <c r="O136" s="53">
        <f>O10</f>
        <v>9974</v>
      </c>
      <c r="P136" s="14" t="n">
        <v>21</v>
      </c>
      <c r="Q136" s="70" t="str">
        <f>B136</f>
        <v>45-50</v>
      </c>
      <c r="R136" s="37">
        <f>C136-C340</f>
        <v>-53</v>
      </c>
      <c r="S136" s="37">
        <f>D136-D340</f>
        <v>-181</v>
      </c>
      <c r="T136" s="37">
        <f>E136-E340</f>
        <v>-87</v>
      </c>
      <c r="U136" s="37">
        <f>F136-F340</f>
        <v>-129</v>
      </c>
      <c r="V136" s="37">
        <f>G136-G340</f>
        <v>-85</v>
      </c>
      <c r="W136" s="37">
        <f>H136-H340</f>
        <v>-162</v>
      </c>
      <c r="X136" s="37">
        <f>I136-I340</f>
        <v>-115</v>
      </c>
      <c r="Y136" s="37">
        <f>J136-J340</f>
        <v>-166</v>
      </c>
      <c r="Z136" s="37">
        <f>K136-K340</f>
        <v>-166</v>
      </c>
      <c r="AA136" s="37">
        <f>L136-L340</f>
        <v>-153</v>
      </c>
      <c r="AB136" s="37">
        <f>M136-M340</f>
        <v>-107</v>
      </c>
      <c r="AC136" s="37">
        <f>N136-N340</f>
        <v>-58</v>
      </c>
      <c r="AD136" s="37">
        <f>O136-O340</f>
        <v>-1462</v>
      </c>
      <c r="AF136" s="14" t="n">
        <v>21</v>
      </c>
      <c r="AG136" s="70" t="s">
        <v>94</v>
      </c>
      <c r="AH136" s="37">
        <f>R136*100/C340</f>
        <v>-5.56138509968520456</v>
      </c>
      <c r="AI136" s="37">
        <f>S136*100/D340</f>
        <v>-18.992654774396641</v>
      </c>
      <c r="AJ136" s="37">
        <f>T136*100/E340</f>
        <v>-9.12906610703043064</v>
      </c>
      <c r="AK136" s="37">
        <f>U136*100/F340</f>
        <v>-13.5362014690451211</v>
      </c>
      <c r="AL136" s="37">
        <f>V136*100/G340</f>
        <v>-8.91920251836306477</v>
      </c>
      <c r="AM136" s="37">
        <f>W136*100/H340</f>
        <v>-16.9989506820566625</v>
      </c>
      <c r="AN136" s="37">
        <f>X136*100/I340</f>
        <v>-12.0671563483735564</v>
      </c>
      <c r="AO136" s="37">
        <f>Y136*100/J340</f>
        <v>-17.4186778593913942</v>
      </c>
      <c r="AP136" s="37">
        <f>Z136*100/K340</f>
        <v>-17.4186778593913942</v>
      </c>
      <c r="AQ136" s="37">
        <f>AA136*100/L340</f>
        <v>-16.0545645330535152</v>
      </c>
      <c r="AR136" s="37">
        <f>AB136*100/M340</f>
        <v>-11.2277019937040929</v>
      </c>
      <c r="AS136" s="37">
        <f>AC136*100/N340</f>
        <v>-6.08604407135362013</v>
      </c>
      <c r="AT136" s="37">
        <f>AD136*100/O340</f>
        <v>-12.7841902763203912</v>
      </c>
    </row>
    <row r="137" spans="1:46">
      <c r="A137" s="28"/>
      <c r="B137" s="253" t="s">
        <v>111</v>
      </c>
      <c r="C137" s="53">
        <f>SUM(C134:C136)</f>
        <v>1755</v>
      </c>
      <c r="D137" s="53">
        <f>SUM(D134:D136)</f>
        <v>1544</v>
      </c>
      <c r="E137" s="53">
        <f>SUM(E134:E136)</f>
        <v>1755</v>
      </c>
      <c r="F137" s="53">
        <f>SUM(F134:F136)</f>
        <v>1688</v>
      </c>
      <c r="G137" s="53">
        <f>SUM(G134:G136)</f>
        <v>1807</v>
      </c>
      <c r="H137" s="53">
        <f>SUM(H134:H136)</f>
        <v>1652</v>
      </c>
      <c r="I137" s="53">
        <f>SUM(I134:I136)</f>
        <v>1619</v>
      </c>
      <c r="J137" s="53">
        <f>SUM(J134:J136)</f>
        <v>1631</v>
      </c>
      <c r="K137" s="53">
        <f>SUM(K134:K136)</f>
        <v>1651</v>
      </c>
      <c r="L137" s="53">
        <f>SUM(L134:L136)</f>
        <v>1689</v>
      </c>
      <c r="M137" s="53">
        <f>SUM(M134:M136)</f>
        <v>1722</v>
      </c>
      <c r="N137" s="53">
        <f>SUM(N134:N136)</f>
        <v>1884</v>
      </c>
      <c r="O137" s="53">
        <f>SUM(O134:O136)</f>
        <v>20397</v>
      </c>
      <c r="P137" s="14" t="n">
        <v>21</v>
      </c>
      <c r="Q137" s="70" t="str">
        <f>B137</f>
        <v>35-50</v>
      </c>
      <c r="R137" s="37">
        <f>C137-C341</f>
        <v>23.8958333333300743</v>
      </c>
      <c r="S137" s="37">
        <f>D137-D341</f>
        <v>-187.104166666669926</v>
      </c>
      <c r="T137" s="37">
        <f>E137-E341</f>
        <v>23.8958333333300743</v>
      </c>
      <c r="U137" s="37">
        <f>F137-F341</f>
        <v>-43.1041666666699257</v>
      </c>
      <c r="V137" s="37">
        <f>G137-G341</f>
        <v>75.8958333333300743</v>
      </c>
      <c r="W137" s="37">
        <f>H137-H341</f>
        <v>-79.1041666666699257</v>
      </c>
      <c r="X137" s="37">
        <f>I137-I341</f>
        <v>-112.104166666669926</v>
      </c>
      <c r="Y137" s="37">
        <f>J137-J341</f>
        <v>-100.104166666669926</v>
      </c>
      <c r="Z137" s="37">
        <f>K137-K341</f>
        <v>-80.1041666666699257</v>
      </c>
      <c r="AA137" s="37">
        <f>L137-L341</f>
        <v>-42.1041666666699257</v>
      </c>
      <c r="AB137" s="37">
        <f>M137-M341</f>
        <v>-9.10416666666992569</v>
      </c>
      <c r="AC137" s="37">
        <f>N137-N341</f>
        <v>152.895833333330074</v>
      </c>
      <c r="AD137" s="37">
        <f>O137-O341</f>
        <v>-376.25</v>
      </c>
      <c r="AF137" s="14" t="n">
        <v>21</v>
      </c>
      <c r="AG137" s="70" t="s">
        <v>111</v>
      </c>
      <c r="AH137" s="37">
        <f>R137*100/C341</f>
        <v>1.3803810188581982</v>
      </c>
      <c r="AI137" s="37">
        <f>S137*100/D341</f>
        <v>-10.8083713429532491</v>
      </c>
      <c r="AJ137" s="37">
        <f>T137*100/E341</f>
        <v>1.3803810188581982</v>
      </c>
      <c r="AK137" s="37">
        <f>U137*100/F341</f>
        <v>-2.48998110550846796</v>
      </c>
      <c r="AL137" s="37">
        <f>V137*100/G341</f>
        <v>4.38424416015770024</v>
      </c>
      <c r="AM137" s="37">
        <f>W137*100/H341</f>
        <v>-4.56957866486966147</v>
      </c>
      <c r="AN137" s="37">
        <f>X137*100/I341</f>
        <v>-6.47587642761742899</v>
      </c>
      <c r="AO137" s="37">
        <f>Y137*100/J341</f>
        <v>-5.78267724116369752</v>
      </c>
      <c r="AP137" s="37">
        <f>Z137*100/K341</f>
        <v>-4.62734526374080612</v>
      </c>
      <c r="AQ137" s="37">
        <f>AA137*100/L341</f>
        <v>-2.43221450663732375</v>
      </c>
      <c r="AR137" s="37">
        <f>AB137*100/M341</f>
        <v>-0.525916743889564575</v>
      </c>
      <c r="AS137" s="37">
        <f>AC137*100/N341</f>
        <v>8.83227227323580344</v>
      </c>
      <c r="AT137" s="37">
        <f>AD137*100/O341</f>
        <v>-1.81122356877233948</v>
      </c>
    </row>
    <row r="138" spans="1:46">
      <c r="A138" s="22"/>
      <c r="B138" s="8"/>
      <c r="C138" s="47"/>
      <c r="D138" s="47"/>
      <c r="E138" s="47"/>
      <c r="F138" s="47"/>
      <c r="G138" s="47"/>
      <c r="H138" s="47"/>
      <c r="I138" s="47"/>
      <c r="J138" s="47"/>
      <c r="K138" s="47"/>
      <c r="L138" s="47"/>
      <c r="M138" s="47"/>
      <c r="N138" s="47"/>
      <c r="O138" s="47"/>
      <c r="P138" s="14"/>
      <c r="Q138" s="40"/>
      <c r="R138" s="41"/>
      <c r="S138" s="41"/>
      <c r="T138" s="41"/>
      <c r="U138" s="41"/>
      <c r="V138" s="41"/>
      <c r="W138" s="41"/>
      <c r="X138" s="41"/>
      <c r="Y138" s="41"/>
      <c r="Z138" s="41"/>
      <c r="AA138" s="41"/>
      <c r="AB138" s="41"/>
      <c r="AC138" s="41"/>
      <c r="AD138" s="14"/>
      <c r="AF138" s="14"/>
      <c r="AG138" s="40"/>
      <c r="AH138" s="41"/>
      <c r="AI138" s="41"/>
      <c r="AJ138" s="41"/>
      <c r="AK138" s="41"/>
      <c r="AL138" s="41"/>
      <c r="AM138" s="41"/>
      <c r="AN138" s="41"/>
      <c r="AO138" s="41"/>
      <c r="AP138" s="41"/>
      <c r="AQ138" s="41"/>
      <c r="AR138" s="41"/>
      <c r="AS138" s="41"/>
      <c r="AT138" s="14"/>
    </row>
    <row r="139" spans="1:46">
      <c r="A139" s="26" t="n">
        <v>2021</v>
      </c>
      <c r="B139" s="27" t="s">
        <v>95</v>
      </c>
      <c r="C139" s="52">
        <f>C11</f>
        <v>1967</v>
      </c>
      <c r="D139" s="52">
        <f>D11</f>
        <v>1703</v>
      </c>
      <c r="E139" s="52">
        <f>E11</f>
        <v>1766</v>
      </c>
      <c r="F139" s="52">
        <f>F11</f>
        <v>1874</v>
      </c>
      <c r="G139" s="52">
        <f>G11</f>
        <v>1798</v>
      </c>
      <c r="H139" s="52">
        <f>H11</f>
        <v>1649</v>
      </c>
      <c r="I139" s="52">
        <f>I11</f>
        <v>1628</v>
      </c>
      <c r="J139" s="52">
        <f>J11</f>
        <v>1644</v>
      </c>
      <c r="K139" s="52">
        <f>K11</f>
        <v>1643</v>
      </c>
      <c r="L139" s="52">
        <f>L11</f>
        <v>1714</v>
      </c>
      <c r="M139" s="52">
        <f>M11</f>
        <v>1784</v>
      </c>
      <c r="N139" s="52">
        <f>N11</f>
        <v>1950</v>
      </c>
      <c r="O139" s="52">
        <f>O11</f>
        <v>21120</v>
      </c>
      <c r="P139" s="14" t="n">
        <v>21</v>
      </c>
      <c r="Q139" s="69" t="str">
        <f>B139</f>
        <v>50-55</v>
      </c>
      <c r="R139" s="36">
        <f>C139-C343</f>
        <v>80.6875</v>
      </c>
      <c r="S139" s="36">
        <f>D139-D343</f>
        <v>-183.3125</v>
      </c>
      <c r="T139" s="36">
        <f>E139-E343</f>
        <v>-120.3125</v>
      </c>
      <c r="U139" s="36">
        <f>F139-F343</f>
        <v>-12.3125</v>
      </c>
      <c r="V139" s="36">
        <f>G139-G343</f>
        <v>-88.3125</v>
      </c>
      <c r="W139" s="36">
        <f>H139-H343</f>
        <v>-237.3125</v>
      </c>
      <c r="X139" s="36">
        <f>I139-I343</f>
        <v>-258.3125</v>
      </c>
      <c r="Y139" s="36">
        <f>J139-J343</f>
        <v>-242.3125</v>
      </c>
      <c r="Z139" s="36">
        <f>K139-K343</f>
        <v>-243.3125</v>
      </c>
      <c r="AA139" s="36">
        <f>L139-L343</f>
        <v>-172.3125</v>
      </c>
      <c r="AB139" s="36">
        <f>M139-M343</f>
        <v>-102.3125</v>
      </c>
      <c r="AC139" s="36">
        <f>N139-N343</f>
        <v>63.6875</v>
      </c>
      <c r="AD139" s="36">
        <f>O139-O343</f>
        <v>-1515.75</v>
      </c>
      <c r="AF139" s="14" t="n">
        <v>21</v>
      </c>
      <c r="AG139" s="69" t="s">
        <v>95</v>
      </c>
      <c r="AH139" s="36">
        <f>R139*100/C343</f>
        <v>4.27752559557337442</v>
      </c>
      <c r="AI139" s="36">
        <f>S139*100/D343</f>
        <v>-9.71803452503230503</v>
      </c>
      <c r="AJ139" s="36">
        <f>T139*100/E343</f>
        <v>-6.3781849507968591</v>
      </c>
      <c r="AK139" s="36">
        <f>U139*100/F343</f>
        <v>-0.652728537821808352</v>
      </c>
      <c r="AL139" s="36">
        <f>V139*100/G343</f>
        <v>-4.68175342102647374</v>
      </c>
      <c r="AM139" s="36">
        <f>W139*100/H343</f>
        <v>-12.5807627315198296</v>
      </c>
      <c r="AN139" s="36">
        <f>X139*100/I343</f>
        <v>-13.6940459229316449</v>
      </c>
      <c r="AO139" s="36">
        <f>Y139*100/J343</f>
        <v>-12.8458301580464536</v>
      </c>
      <c r="AP139" s="36">
        <f>Z139*100/K343</f>
        <v>-12.8988436433517784</v>
      </c>
      <c r="AQ139" s="36">
        <f>AA139*100/L343</f>
        <v>-9.13488618667373586</v>
      </c>
      <c r="AR139" s="36">
        <f>AB139*100/M343</f>
        <v>-5.42394221530101728</v>
      </c>
      <c r="AS139" s="36">
        <f>AC139*100/N343</f>
        <v>3.37629634538285694</v>
      </c>
      <c r="AT139" s="36">
        <f>AD139*100/O343</f>
        <v>-6.69626586262880608</v>
      </c>
    </row>
    <row r="140" spans="1:46">
      <c r="A140" s="26" t="n">
        <v>2021</v>
      </c>
      <c r="B140" s="27" t="s">
        <v>96</v>
      </c>
      <c r="C140" s="52">
        <f>C12</f>
        <v>3467</v>
      </c>
      <c r="D140" s="52">
        <f>D12</f>
        <v>2908</v>
      </c>
      <c r="E140" s="52">
        <f>E12</f>
        <v>3112</v>
      </c>
      <c r="F140" s="52">
        <f>F12</f>
        <v>3300</v>
      </c>
      <c r="G140" s="52">
        <f>G12</f>
        <v>3231</v>
      </c>
      <c r="H140" s="52">
        <f>H12</f>
        <v>3087</v>
      </c>
      <c r="I140" s="52">
        <f>I12</f>
        <v>3048</v>
      </c>
      <c r="J140" s="52">
        <f>J12</f>
        <v>2994</v>
      </c>
      <c r="K140" s="52">
        <f>K12</f>
        <v>2927</v>
      </c>
      <c r="L140" s="52">
        <f>L12</f>
        <v>3211</v>
      </c>
      <c r="M140" s="52">
        <f>M12</f>
        <v>3251</v>
      </c>
      <c r="N140" s="52">
        <f>N12</f>
        <v>3565</v>
      </c>
      <c r="O140" s="52">
        <f>O12</f>
        <v>38101</v>
      </c>
      <c r="P140" s="14" t="n">
        <v>21</v>
      </c>
      <c r="Q140" s="69" t="str">
        <f>B140</f>
        <v>55-60</v>
      </c>
      <c r="R140" s="36">
        <f>C140-C344</f>
        <v>498.041666666670153</v>
      </c>
      <c r="S140" s="36">
        <f>D140-D344</f>
        <v>-60.9583333333298469</v>
      </c>
      <c r="T140" s="36">
        <f>E140-E344</f>
        <v>143.041666666670153</v>
      </c>
      <c r="U140" s="36">
        <f>F140-F344</f>
        <v>331.041666666670153</v>
      </c>
      <c r="V140" s="36">
        <f>G140-G344</f>
        <v>262.041666666670153</v>
      </c>
      <c r="W140" s="36">
        <f>H140-H344</f>
        <v>118.041666666670153</v>
      </c>
      <c r="X140" s="36">
        <f>I140-I344</f>
        <v>79.0416666666701531</v>
      </c>
      <c r="Y140" s="36">
        <f>J140-J344</f>
        <v>25.0416666666701531</v>
      </c>
      <c r="Z140" s="36">
        <f>K140-K344</f>
        <v>-41.9583333333298469</v>
      </c>
      <c r="AA140" s="36">
        <f>L140-L344</f>
        <v>242.041666666670153</v>
      </c>
      <c r="AB140" s="36">
        <f>M140-M344</f>
        <v>282.041666666670153</v>
      </c>
      <c r="AC140" s="36">
        <f>N140-N344</f>
        <v>596.041666666670153</v>
      </c>
      <c r="AD140" s="36">
        <f>O140-O344</f>
        <v>2473.5</v>
      </c>
      <c r="AF140" s="14" t="n">
        <v>21</v>
      </c>
      <c r="AG140" s="69" t="s">
        <v>96</v>
      </c>
      <c r="AH140" s="36">
        <f>R140*100/C344</f>
        <v>16.7749631604800982</v>
      </c>
      <c r="AI140" s="36">
        <f>S140*100/D344</f>
        <v>-2.05318924987708851</v>
      </c>
      <c r="AJ140" s="36">
        <f>T140*100/E344</f>
        <v>4.81790751526220529</v>
      </c>
      <c r="AK140" s="36">
        <f>U140*100/F344</f>
        <v>11.1500947301944979</v>
      </c>
      <c r="AL140" s="36">
        <f>V140*100/G344</f>
        <v>8.82604729492679496</v>
      </c>
      <c r="AM140" s="36">
        <f>W140*100/H344</f>
        <v>3.97586134306376202</v>
      </c>
      <c r="AN140" s="36">
        <f>X140*100/I344</f>
        <v>2.66226931443419668</v>
      </c>
      <c r="AO140" s="36">
        <f>Y140*100/J344</f>
        <v>0.843449582485559546</v>
      </c>
      <c r="AP140" s="36">
        <f>Z140*100/K344</f>
        <v>-1.41323415900627154</v>
      </c>
      <c r="AQ140" s="36">
        <f>AA140*100/L344</f>
        <v>8.15241035716803886</v>
      </c>
      <c r="AR140" s="36">
        <f>AB140*100/M344</f>
        <v>9.49968423268554929</v>
      </c>
      <c r="AS140" s="36">
        <f>AC140*100/N344</f>
        <v>20.0757841554979954</v>
      </c>
      <c r="AT140" s="36">
        <f>AD140*100/O344</f>
        <v>6.94267068977615587</v>
      </c>
    </row>
    <row r="141" spans="1:46">
      <c r="A141" s="26" t="n">
        <v>2021</v>
      </c>
      <c r="B141" s="27" t="s">
        <v>97</v>
      </c>
      <c r="C141" s="52">
        <f>C13</f>
        <v>4989</v>
      </c>
      <c r="D141" s="52">
        <f>D13</f>
        <v>4293</v>
      </c>
      <c r="E141" s="52">
        <f>E13</f>
        <v>4380</v>
      </c>
      <c r="F141" s="52">
        <f>F13</f>
        <v>4508</v>
      </c>
      <c r="G141" s="52">
        <f>G13</f>
        <v>4596</v>
      </c>
      <c r="H141" s="52">
        <f>H13</f>
        <v>4320</v>
      </c>
      <c r="I141" s="52">
        <f>I13</f>
        <v>4291</v>
      </c>
      <c r="J141" s="52">
        <f>J13</f>
        <v>4212</v>
      </c>
      <c r="K141" s="52">
        <f>K13</f>
        <v>4257</v>
      </c>
      <c r="L141" s="52">
        <f>L13</f>
        <v>4510</v>
      </c>
      <c r="M141" s="52">
        <f>M13</f>
        <v>4836</v>
      </c>
      <c r="N141" s="52">
        <f>N13</f>
        <v>5361</v>
      </c>
      <c r="O141" s="52">
        <f>O13</f>
        <v>54553</v>
      </c>
      <c r="P141" s="14" t="n">
        <v>21</v>
      </c>
      <c r="Q141" s="69" t="str">
        <f>B141</f>
        <v>60-65</v>
      </c>
      <c r="R141" s="36">
        <f>C141-C345</f>
        <v>953.604166666670153</v>
      </c>
      <c r="S141" s="36">
        <f>D141-D345</f>
        <v>257.604166666670153</v>
      </c>
      <c r="T141" s="36">
        <f>E141-E345</f>
        <v>344.604166666670153</v>
      </c>
      <c r="U141" s="36">
        <f>F141-F345</f>
        <v>472.604166666670153</v>
      </c>
      <c r="V141" s="36">
        <f>G141-G345</f>
        <v>560.604166666670153</v>
      </c>
      <c r="W141" s="36">
        <f>H141-H345</f>
        <v>284.604166666670153</v>
      </c>
      <c r="X141" s="36">
        <f>I141-I345</f>
        <v>255.604166666670153</v>
      </c>
      <c r="Y141" s="36">
        <f>J141-J345</f>
        <v>176.604166666670153</v>
      </c>
      <c r="Z141" s="36">
        <f>K141-K345</f>
        <v>221.604166666670153</v>
      </c>
      <c r="AA141" s="36">
        <f>L141-L345</f>
        <v>474.604166666670153</v>
      </c>
      <c r="AB141" s="36">
        <f>M141-M345</f>
        <v>800.604166666670153</v>
      </c>
      <c r="AC141" s="36">
        <f>N141-N345</f>
        <v>1325.60416666667015</v>
      </c>
      <c r="AD141" s="36">
        <f>O141-O345</f>
        <v>6128.25</v>
      </c>
      <c r="AF141" s="14" t="n">
        <v>21</v>
      </c>
      <c r="AG141" s="69" t="s">
        <v>97</v>
      </c>
      <c r="AH141" s="36">
        <f>R141*100/C345</f>
        <v>23.6309944811280417</v>
      </c>
      <c r="AI141" s="36">
        <f>S141*100/D345</f>
        <v>6.38361581629237662</v>
      </c>
      <c r="AJ141" s="36">
        <f>T141*100/E345</f>
        <v>8.53953814939683475</v>
      </c>
      <c r="AK141" s="36">
        <f>U141*100/F345</f>
        <v>11.7114698578723591</v>
      </c>
      <c r="AL141" s="36">
        <f>V141*100/G345</f>
        <v>13.8921729074492806</v>
      </c>
      <c r="AM141" s="36">
        <f>W141*100/H345</f>
        <v>7.05269516104893235</v>
      </c>
      <c r="AN141" s="36">
        <f>X141*100/I345</f>
        <v>6.3340543833474463</v>
      </c>
      <c r="AO141" s="36">
        <f>Y141*100/J345</f>
        <v>4.37637778202270855</v>
      </c>
      <c r="AP141" s="36">
        <f>Z141*100/K345</f>
        <v>5.49151002328363536</v>
      </c>
      <c r="AQ141" s="36">
        <f>AA141*100/L345</f>
        <v>11.7610312908172876</v>
      </c>
      <c r="AR141" s="36">
        <f>AB141*100/M345</f>
        <v>19.839544860840892</v>
      </c>
      <c r="AS141" s="36">
        <f>AC141*100/N345</f>
        <v>32.8494210088850309</v>
      </c>
      <c r="AT141" s="36">
        <f>AD141*100/O345</f>
        <v>12.6552021435319748</v>
      </c>
    </row>
    <row r="142" spans="1:46">
      <c r="A142" s="26"/>
      <c r="B142" s="252" t="s">
        <v>112</v>
      </c>
      <c r="C142" s="52">
        <f>SUM(C139:C141)</f>
        <v>10423</v>
      </c>
      <c r="D142" s="52">
        <f>SUM(D139:D141)</f>
        <v>8904</v>
      </c>
      <c r="E142" s="52">
        <f>SUM(E139:E141)</f>
        <v>9258</v>
      </c>
      <c r="F142" s="52">
        <f>SUM(F139:F141)</f>
        <v>9682</v>
      </c>
      <c r="G142" s="52">
        <f>SUM(G139:G141)</f>
        <v>9625</v>
      </c>
      <c r="H142" s="52">
        <f>SUM(H139:H141)</f>
        <v>9056</v>
      </c>
      <c r="I142" s="52">
        <f>SUM(I139:I141)</f>
        <v>8967</v>
      </c>
      <c r="J142" s="52">
        <f>SUM(J139:J141)</f>
        <v>8850</v>
      </c>
      <c r="K142" s="52">
        <f>SUM(K139:K141)</f>
        <v>8827</v>
      </c>
      <c r="L142" s="52">
        <f>SUM(L139:L141)</f>
        <v>9435</v>
      </c>
      <c r="M142" s="52">
        <f>SUM(M139:M141)</f>
        <v>9871</v>
      </c>
      <c r="N142" s="52">
        <f>SUM(N139:N141)</f>
        <v>10876</v>
      </c>
      <c r="O142" s="52">
        <f>SUM(O139:O141)</f>
        <v>113774</v>
      </c>
      <c r="P142" s="14" t="n">
        <v>21</v>
      </c>
      <c r="Q142" s="69" t="str">
        <f>B142</f>
        <v>55-65</v>
      </c>
      <c r="R142" s="36">
        <f>C142-C346</f>
        <v>1532.3333333333303</v>
      </c>
      <c r="S142" s="36">
        <f>D142-D346</f>
        <v>13.3333333333303017</v>
      </c>
      <c r="T142" s="36">
        <f>E142-E346</f>
        <v>367.333333333330302</v>
      </c>
      <c r="U142" s="36">
        <f>F142-F346</f>
        <v>791.333333333330302</v>
      </c>
      <c r="V142" s="36">
        <f>G142-G346</f>
        <v>734.333333333330302</v>
      </c>
      <c r="W142" s="36">
        <f>H142-H346</f>
        <v>165.333333333330302</v>
      </c>
      <c r="X142" s="36">
        <f>I142-I346</f>
        <v>76.3333333333303017</v>
      </c>
      <c r="Y142" s="36">
        <f>J142-J346</f>
        <v>-40.6666666666696983</v>
      </c>
      <c r="Z142" s="36">
        <f>K142-K346</f>
        <v>-63.6666666666696983</v>
      </c>
      <c r="AA142" s="36">
        <f>L142-L346</f>
        <v>544.333333333330302</v>
      </c>
      <c r="AB142" s="36">
        <f>M142-M346</f>
        <v>980.333333333330302</v>
      </c>
      <c r="AC142" s="36">
        <f>N142-N346</f>
        <v>1985.3333333333303</v>
      </c>
      <c r="AD142" s="36">
        <f>O142-O346</f>
        <v>7086</v>
      </c>
      <c r="AF142" s="14" t="n">
        <v>21</v>
      </c>
      <c r="AG142" s="69" t="s">
        <v>112</v>
      </c>
      <c r="AH142" s="36">
        <f>R142*100/C346</f>
        <v>17.2353029394120725</v>
      </c>
      <c r="AI142" s="36">
        <f>S142*100/D346</f>
        <v>0.149970005998766069</v>
      </c>
      <c r="AJ142" s="36">
        <f>T142*100/E346</f>
        <v>4.13167366526690749</v>
      </c>
      <c r="AK142" s="36">
        <f>U142*100/F346</f>
        <v>8.90071985602875237</v>
      </c>
      <c r="AL142" s="36">
        <f>V142*100/G346</f>
        <v>8.25959808038388132</v>
      </c>
      <c r="AM142" s="36">
        <f>W142*100/H346</f>
        <v>1.85962807438508513</v>
      </c>
      <c r="AN142" s="36">
        <f>X142*100/I346</f>
        <v>0.858578284343096954</v>
      </c>
      <c r="AO142" s="36">
        <f>Y142*100/J346</f>
        <v>-0.457408518296374655</v>
      </c>
      <c r="AP142" s="36">
        <f>Z142*100/K346</f>
        <v>-0.716106778644305031</v>
      </c>
      <c r="AQ142" s="36">
        <f>AA142*100/L346</f>
        <v>6.12252549490098019</v>
      </c>
      <c r="AR142" s="36">
        <f>AB142*100/M346</f>
        <v>11.026544691061746</v>
      </c>
      <c r="AS142" s="36">
        <f>AC142*100/N346</f>
        <v>22.3305338932213111</v>
      </c>
      <c r="AT142" s="36">
        <f>AD142*100/O346</f>
        <v>6.64179664067186604</v>
      </c>
    </row>
    <row r="143" spans="1:46">
      <c r="A143" s="22"/>
      <c r="B143" s="8"/>
      <c r="C143" s="47"/>
      <c r="D143" s="47"/>
      <c r="E143" s="47"/>
      <c r="F143" s="47"/>
      <c r="G143" s="47"/>
      <c r="H143" s="47"/>
      <c r="I143" s="47"/>
      <c r="J143" s="47"/>
      <c r="K143" s="47"/>
      <c r="L143" s="47"/>
      <c r="M143" s="47"/>
      <c r="N143" s="47"/>
      <c r="O143" s="47"/>
      <c r="P143" s="14"/>
      <c r="Q143" s="40"/>
      <c r="R143" s="41"/>
      <c r="S143" s="41"/>
      <c r="T143" s="41"/>
      <c r="U143" s="41"/>
      <c r="V143" s="41"/>
      <c r="W143" s="41"/>
      <c r="X143" s="41"/>
      <c r="Y143" s="41"/>
      <c r="Z143" s="41"/>
      <c r="AA143" s="41"/>
      <c r="AB143" s="41"/>
      <c r="AC143" s="41"/>
      <c r="AD143" s="14"/>
      <c r="AF143" s="14"/>
      <c r="AG143" s="40"/>
      <c r="AH143" s="41"/>
      <c r="AI143" s="41"/>
      <c r="AJ143" s="41"/>
      <c r="AK143" s="41"/>
      <c r="AL143" s="41"/>
      <c r="AM143" s="41"/>
      <c r="AN143" s="41"/>
      <c r="AO143" s="41"/>
      <c r="AP143" s="41"/>
      <c r="AQ143" s="41"/>
      <c r="AR143" s="41"/>
      <c r="AS143" s="41"/>
      <c r="AT143" s="14"/>
    </row>
    <row r="144" spans="1:46">
      <c r="A144" s="28" t="n">
        <v>2021</v>
      </c>
      <c r="B144" s="29" t="s">
        <v>98</v>
      </c>
      <c r="C144" s="53">
        <f>C14</f>
        <v>6776</v>
      </c>
      <c r="D144" s="53">
        <f>D14</f>
        <v>5653</v>
      </c>
      <c r="E144" s="53">
        <f>E14</f>
        <v>5840</v>
      </c>
      <c r="F144" s="53">
        <f>F14</f>
        <v>6062</v>
      </c>
      <c r="G144" s="53">
        <f>G14</f>
        <v>6015</v>
      </c>
      <c r="H144" s="53">
        <f>H14</f>
        <v>5571</v>
      </c>
      <c r="I144" s="53">
        <f>I14</f>
        <v>5551</v>
      </c>
      <c r="J144" s="53">
        <f>J14</f>
        <v>5412</v>
      </c>
      <c r="K144" s="53">
        <f>K14</f>
        <v>5459</v>
      </c>
      <c r="L144" s="53">
        <f>L14</f>
        <v>5907</v>
      </c>
      <c r="M144" s="53">
        <f>M14</f>
        <v>6301</v>
      </c>
      <c r="N144" s="53">
        <f>N14</f>
        <v>7083</v>
      </c>
      <c r="O144" s="53">
        <f>O14</f>
        <v>71630</v>
      </c>
      <c r="P144" s="14" t="n">
        <v>21</v>
      </c>
      <c r="Q144" s="70" t="str">
        <f>B144</f>
        <v>65-70</v>
      </c>
      <c r="R144" s="37">
        <f>C144-C348</f>
        <v>1469.8125</v>
      </c>
      <c r="S144" s="37">
        <f>D144-D348</f>
        <v>346.8125</v>
      </c>
      <c r="T144" s="37">
        <f>E144-E348</f>
        <v>533.8125</v>
      </c>
      <c r="U144" s="37">
        <f>F144-F348</f>
        <v>755.8125</v>
      </c>
      <c r="V144" s="37">
        <f>G144-G348</f>
        <v>708.8125</v>
      </c>
      <c r="W144" s="37">
        <f>H144-H348</f>
        <v>264.8125</v>
      </c>
      <c r="X144" s="37">
        <f>I144-I348</f>
        <v>244.8125</v>
      </c>
      <c r="Y144" s="37">
        <f>J144-J348</f>
        <v>105.8125</v>
      </c>
      <c r="Z144" s="37">
        <f>K144-K348</f>
        <v>152.8125</v>
      </c>
      <c r="AA144" s="37">
        <f>L144-L348</f>
        <v>600.8125</v>
      </c>
      <c r="AB144" s="37">
        <f>M144-M348</f>
        <v>994.8125</v>
      </c>
      <c r="AC144" s="37">
        <f>N144-N348</f>
        <v>1776.8125</v>
      </c>
      <c r="AD144" s="37">
        <f>O144-O348</f>
        <v>7955.75</v>
      </c>
      <c r="AF144" s="14" t="n">
        <v>21</v>
      </c>
      <c r="AG144" s="70" t="s">
        <v>98</v>
      </c>
      <c r="AH144" s="37">
        <f>R144*100/C348</f>
        <v>27.6999729089859699</v>
      </c>
      <c r="AI144" s="37">
        <f>S144*100/D348</f>
        <v>6.53600160190343793</v>
      </c>
      <c r="AJ144" s="37">
        <f>T144*100/E348</f>
        <v>10.0601891659501295</v>
      </c>
      <c r="AK144" s="37">
        <f>U144*100/F348</f>
        <v>14.2439840280804244</v>
      </c>
      <c r="AL144" s="37">
        <f>V144*100/G348</f>
        <v>13.3582256563681554</v>
      </c>
      <c r="AM144" s="37">
        <f>W144*100/H348</f>
        <v>4.99063593210756284</v>
      </c>
      <c r="AN144" s="37">
        <f>X144*100/I348</f>
        <v>4.61371747605978832</v>
      </c>
      <c r="AO144" s="37">
        <f>Y144*100/J348</f>
        <v>1.99413420652775653</v>
      </c>
      <c r="AP144" s="37">
        <f>Z144*100/K348</f>
        <v>2.87989257824002642</v>
      </c>
      <c r="AQ144" s="37">
        <f>AA144*100/L348</f>
        <v>11.3228659937101739</v>
      </c>
      <c r="AR144" s="37">
        <f>AB144*100/M348</f>
        <v>18.7481595778513288</v>
      </c>
      <c r="AS144" s="37">
        <f>AC144*100/N348</f>
        <v>33.4856712093193067</v>
      </c>
      <c r="AT144" s="37">
        <f>AD144*100/O348</f>
        <v>12.4944541945920058</v>
      </c>
    </row>
    <row r="145" spans="1:46">
      <c r="A145" s="28" t="n">
        <v>2021</v>
      </c>
      <c r="B145" s="29" t="s">
        <v>99</v>
      </c>
      <c r="C145" s="53">
        <f>C15</f>
        <v>8320</v>
      </c>
      <c r="D145" s="53">
        <f>D15</f>
        <v>6769</v>
      </c>
      <c r="E145" s="53">
        <f>E15</f>
        <v>7155</v>
      </c>
      <c r="F145" s="53">
        <f>F15</f>
        <v>7380</v>
      </c>
      <c r="G145" s="53">
        <f>G15</f>
        <v>7491</v>
      </c>
      <c r="H145" s="53">
        <f>H15</f>
        <v>6685</v>
      </c>
      <c r="I145" s="53">
        <f>I15</f>
        <v>6928</v>
      </c>
      <c r="J145" s="53">
        <f>J15</f>
        <v>6711</v>
      </c>
      <c r="K145" s="53">
        <f>K15</f>
        <v>6817</v>
      </c>
      <c r="L145" s="53">
        <f>L15</f>
        <v>7448</v>
      </c>
      <c r="M145" s="53">
        <f>M15</f>
        <v>7974</v>
      </c>
      <c r="N145" s="53">
        <f>N15</f>
        <v>8894</v>
      </c>
      <c r="O145" s="53">
        <f>O15</f>
        <v>88572</v>
      </c>
      <c r="P145" s="14" t="n">
        <v>21</v>
      </c>
      <c r="Q145" s="70" t="str">
        <f>B145</f>
        <v>70-75</v>
      </c>
      <c r="R145" s="37">
        <f>C145-C349</f>
        <v>1999.5625</v>
      </c>
      <c r="S145" s="37">
        <f>D145-D349</f>
        <v>448.5625</v>
      </c>
      <c r="T145" s="37">
        <f>E145-E349</f>
        <v>834.5625</v>
      </c>
      <c r="U145" s="37">
        <f>F145-F349</f>
        <v>1059.5625</v>
      </c>
      <c r="V145" s="37">
        <f>G145-G349</f>
        <v>1170.5625</v>
      </c>
      <c r="W145" s="37">
        <f>H145-H349</f>
        <v>364.5625</v>
      </c>
      <c r="X145" s="37">
        <f>I145-I349</f>
        <v>607.5625</v>
      </c>
      <c r="Y145" s="37">
        <f>J145-J349</f>
        <v>390.5625</v>
      </c>
      <c r="Z145" s="37">
        <f>K145-K349</f>
        <v>496.5625</v>
      </c>
      <c r="AA145" s="37">
        <f>L145-L349</f>
        <v>1127.5625</v>
      </c>
      <c r="AB145" s="37">
        <f>M145-M349</f>
        <v>1653.5625</v>
      </c>
      <c r="AC145" s="37">
        <f>N145-N349</f>
        <v>2573.5625</v>
      </c>
      <c r="AD145" s="37">
        <f>O145-O349</f>
        <v>12726.75</v>
      </c>
      <c r="AF145" s="14" t="n">
        <v>21</v>
      </c>
      <c r="AG145" s="70" t="s">
        <v>99</v>
      </c>
      <c r="AH145" s="37">
        <f>R145*100/C349</f>
        <v>31.6364571281655742</v>
      </c>
      <c r="AI145" s="37">
        <f>S145*100/D349</f>
        <v>7.09701662266259259</v>
      </c>
      <c r="AJ145" s="37">
        <f>T145*100/E349</f>
        <v>13.2041887923106582</v>
      </c>
      <c r="AK145" s="37">
        <f>U145*100/F349</f>
        <v>16.7640689430122514</v>
      </c>
      <c r="AL145" s="37">
        <f>V145*100/G349</f>
        <v>18.5202764840250396</v>
      </c>
      <c r="AM145" s="37">
        <f>W145*100/H349</f>
        <v>5.7679946997339977</v>
      </c>
      <c r="AN145" s="37">
        <f>X145*100/I349</f>
        <v>9.61266526249171882</v>
      </c>
      <c r="AO145" s="37">
        <f>Y145*100/J349</f>
        <v>6.17935862825951521</v>
      </c>
      <c r="AP145" s="37">
        <f>Z145*100/K349</f>
        <v>7.8564577214789324</v>
      </c>
      <c r="AQ145" s="37">
        <f>AA145*100/L349</f>
        <v>17.8399438330020672</v>
      </c>
      <c r="AR145" s="37">
        <f>AB145*100/M349</f>
        <v>26.162152540864458</v>
      </c>
      <c r="AS145" s="37">
        <f>AC145*100/N349</f>
        <v>40.7181069348443074</v>
      </c>
      <c r="AT145" s="37">
        <f>AD145*100/O349</f>
        <v>16.7798906325709254</v>
      </c>
    </row>
    <row r="146" spans="1:46">
      <c r="A146" s="28" t="n">
        <v>2021</v>
      </c>
      <c r="B146" s="29" t="s">
        <v>100</v>
      </c>
      <c r="C146" s="53">
        <f>C16</f>
        <v>12223</v>
      </c>
      <c r="D146" s="53">
        <f>D16</f>
        <v>9762</v>
      </c>
      <c r="E146" s="53">
        <f>E16</f>
        <v>9746</v>
      </c>
      <c r="F146" s="53">
        <f>F16</f>
        <v>9787</v>
      </c>
      <c r="G146" s="53">
        <f>G16</f>
        <v>9364</v>
      </c>
      <c r="H146" s="53">
        <f>H16</f>
        <v>8641</v>
      </c>
      <c r="I146" s="53">
        <f>I16</f>
        <v>8607</v>
      </c>
      <c r="J146" s="53">
        <f>J16</f>
        <v>8530</v>
      </c>
      <c r="K146" s="53">
        <f>K16</f>
        <v>8506</v>
      </c>
      <c r="L146" s="53">
        <f>L16</f>
        <v>9057</v>
      </c>
      <c r="M146" s="53">
        <f>M16</f>
        <v>10054</v>
      </c>
      <c r="N146" s="53">
        <f>N16</f>
        <v>10883</v>
      </c>
      <c r="O146" s="53">
        <f>O16</f>
        <v>115160</v>
      </c>
      <c r="P146" s="14" t="n">
        <v>21</v>
      </c>
      <c r="Q146" s="70" t="str">
        <f>B146</f>
        <v>75-80</v>
      </c>
      <c r="R146" s="37">
        <f>C146-C350</f>
        <v>882.083333333299379</v>
      </c>
      <c r="S146" s="37">
        <f>D146-D350</f>
        <v>-1578.91666666670062</v>
      </c>
      <c r="T146" s="37">
        <f>E146-E350</f>
        <v>-1594.91666666670062</v>
      </c>
      <c r="U146" s="37">
        <f>F146-F350</f>
        <v>-1553.91666666670062</v>
      </c>
      <c r="V146" s="37">
        <f>G146-G350</f>
        <v>-1976.91666666670062</v>
      </c>
      <c r="W146" s="37">
        <f>H146-H350</f>
        <v>-2699.91666666670062</v>
      </c>
      <c r="X146" s="37">
        <f>I146-I350</f>
        <v>-2733.91666666670062</v>
      </c>
      <c r="Y146" s="37">
        <f>J146-J350</f>
        <v>-2810.91666666670062</v>
      </c>
      <c r="Z146" s="37">
        <f>K146-K350</f>
        <v>-2834.91666666670062</v>
      </c>
      <c r="AA146" s="37">
        <f>L146-L350</f>
        <v>-2283.91666666670062</v>
      </c>
      <c r="AB146" s="37">
        <f>M146-M350</f>
        <v>-1286.91666666670062</v>
      </c>
      <c r="AC146" s="37">
        <f>N146-N350</f>
        <v>-457.916666666700621</v>
      </c>
      <c r="AD146" s="37">
        <f>O146-O350</f>
        <v>-20931</v>
      </c>
      <c r="AF146" s="14" t="n">
        <v>21</v>
      </c>
      <c r="AG146" s="70" t="s">
        <v>100</v>
      </c>
      <c r="AH146" s="37">
        <f>R146*100/C350</f>
        <v>7.77788391590888128</v>
      </c>
      <c r="AI146" s="37">
        <f>S146*100/D350</f>
        <v>-13.9223019891104798</v>
      </c>
      <c r="AJ146" s="37">
        <f>T146*100/E350</f>
        <v>-14.063384059195938</v>
      </c>
      <c r="AK146" s="37">
        <f>U146*100/F350</f>
        <v>-13.7018612546019529</v>
      </c>
      <c r="AL146" s="37">
        <f>V146*100/G350</f>
        <v>-17.4317184824862252</v>
      </c>
      <c r="AM146" s="37">
        <f>W146*100/H350</f>
        <v>-23.8068645244728181</v>
      </c>
      <c r="AN146" s="37">
        <f>X146*100/I350</f>
        <v>-24.1066639234044153</v>
      </c>
      <c r="AO146" s="37">
        <f>Y146*100/J350</f>
        <v>-24.7856213856906784</v>
      </c>
      <c r="AP146" s="37">
        <f>Z146*100/K350</f>
        <v>-24.9972444908188614</v>
      </c>
      <c r="AQ146" s="37">
        <f>AA146*100/L350</f>
        <v>-20.1387307022509354</v>
      </c>
      <c r="AR146" s="37">
        <f>AB146*100/M350</f>
        <v>-11.3475542100508875</v>
      </c>
      <c r="AS146" s="37">
        <f>AC146*100/N350</f>
        <v>-4.03773945374815035</v>
      </c>
      <c r="AT146" s="37">
        <f>AD146*100/O350</f>
        <v>-15.3801500466599563</v>
      </c>
    </row>
    <row r="147" spans="1:46">
      <c r="A147" s="28"/>
      <c r="B147" s="29" t="s">
        <v>113</v>
      </c>
      <c r="C147" s="53">
        <f>SUM(C144:C146)</f>
        <v>27319</v>
      </c>
      <c r="D147" s="53">
        <f>SUM(D144:D146)</f>
        <v>22184</v>
      </c>
      <c r="E147" s="53">
        <f>SUM(E144:E146)</f>
        <v>22741</v>
      </c>
      <c r="F147" s="53">
        <f>SUM(F144:F146)</f>
        <v>23229</v>
      </c>
      <c r="G147" s="53">
        <f>SUM(G144:G146)</f>
        <v>22870</v>
      </c>
      <c r="H147" s="53">
        <f>SUM(H144:H146)</f>
        <v>20897</v>
      </c>
      <c r="I147" s="53">
        <f>SUM(I144:I146)</f>
        <v>21086</v>
      </c>
      <c r="J147" s="53">
        <f>SUM(J144:J146)</f>
        <v>20653</v>
      </c>
      <c r="K147" s="53">
        <f>SUM(K144:K146)</f>
        <v>20782</v>
      </c>
      <c r="L147" s="53">
        <f>SUM(L144:L146)</f>
        <v>22412</v>
      </c>
      <c r="M147" s="53">
        <f>SUM(M144:M146)</f>
        <v>24329</v>
      </c>
      <c r="N147" s="53">
        <f>SUM(N144:N146)</f>
        <v>26860</v>
      </c>
      <c r="O147" s="53">
        <f>SUM(O144:O146)</f>
        <v>275362</v>
      </c>
      <c r="P147" s="14" t="n">
        <v>21</v>
      </c>
      <c r="Q147" s="71" t="str">
        <f>B147</f>
        <v>65-80</v>
      </c>
      <c r="R147" s="37">
        <f>C147-C351</f>
        <v>4351.45833333329938</v>
      </c>
      <c r="S147" s="37">
        <f>D147-D351</f>
        <v>-783.541666666700621</v>
      </c>
      <c r="T147" s="37">
        <f>E147-E351</f>
        <v>-226.541666666700621</v>
      </c>
      <c r="U147" s="37">
        <f>F147-F351</f>
        <v>261.458333333299379</v>
      </c>
      <c r="V147" s="37">
        <f>G147-G351</f>
        <v>-97.5416666667006211</v>
      </c>
      <c r="W147" s="37">
        <f>H147-H351</f>
        <v>-2070.54166666670062</v>
      </c>
      <c r="X147" s="37">
        <f>I147-I351</f>
        <v>-1881.54166666670062</v>
      </c>
      <c r="Y147" s="37">
        <f>J147-J351</f>
        <v>-2314.54166666670062</v>
      </c>
      <c r="Z147" s="37">
        <f>K147-K351</f>
        <v>-2185.54166666670062</v>
      </c>
      <c r="AA147" s="37">
        <f>L147-L351</f>
        <v>-555.541666666700621</v>
      </c>
      <c r="AB147" s="37">
        <f>M147-M351</f>
        <v>1361.45833333329938</v>
      </c>
      <c r="AC147" s="37">
        <f>N147-N351</f>
        <v>3892.45833333329938</v>
      </c>
      <c r="AD147" s="37">
        <f>O147-O351</f>
        <v>-248.5</v>
      </c>
      <c r="AF147" s="14" t="n">
        <v>21</v>
      </c>
      <c r="AG147" s="71" t="s">
        <v>113</v>
      </c>
      <c r="AH147" s="37">
        <f>R147*100/C351</f>
        <v>18.9461214286101303</v>
      </c>
      <c r="AI147" s="37">
        <f>S147*100/D351</f>
        <v>-3.4115173405949335</v>
      </c>
      <c r="AJ147" s="37">
        <f>T147*100/E351</f>
        <v>-0.986355744792164302</v>
      </c>
      <c r="AK147" s="37">
        <f>U147*100/F351</f>
        <v>1.1383818831283945</v>
      </c>
      <c r="AL147" s="37">
        <f>V147*100/G351</f>
        <v>-0.424693543968900133</v>
      </c>
      <c r="AM147" s="37">
        <f>W147*100/H351</f>
        <v>-9.01507743718050136</v>
      </c>
      <c r="AN147" s="37">
        <f>X147*100/I351</f>
        <v>-8.1921770034161856</v>
      </c>
      <c r="AO147" s="37">
        <f>Y147*100/J351</f>
        <v>-10.0774462511407794</v>
      </c>
      <c r="AP147" s="37">
        <f>Z147*100/K351</f>
        <v>-9.51578405031751728</v>
      </c>
      <c r="AQ147" s="37">
        <f>AA147*100/L351</f>
        <v>-2.41881205541893429</v>
      </c>
      <c r="AR147" s="37">
        <f>AB147*100/M351</f>
        <v>5.92774948704769056</v>
      </c>
      <c r="AS147" s="37">
        <f>AC147*100/N351</f>
        <v>16.9476489466110785</v>
      </c>
      <c r="AT147" s="37">
        <f>AD147*100/O351</f>
        <v>-0.0901634734525716475</v>
      </c>
    </row>
    <row r="148" spans="1:46">
      <c r="A148" s="22"/>
      <c r="B148" s="8"/>
      <c r="C148" s="47"/>
      <c r="D148" s="47"/>
      <c r="E148" s="47"/>
      <c r="F148" s="47"/>
      <c r="G148" s="47"/>
      <c r="H148" s="47"/>
      <c r="I148" s="47"/>
      <c r="J148" s="47"/>
      <c r="K148" s="47"/>
      <c r="L148" s="47"/>
      <c r="M148" s="47"/>
      <c r="N148" s="47"/>
      <c r="O148" s="47"/>
      <c r="P148" s="14"/>
      <c r="Q148" s="40"/>
      <c r="R148" s="41"/>
      <c r="S148" s="41"/>
      <c r="T148" s="41"/>
      <c r="U148" s="41"/>
      <c r="V148" s="41"/>
      <c r="W148" s="41"/>
      <c r="X148" s="41"/>
      <c r="Y148" s="41"/>
      <c r="Z148" s="41"/>
      <c r="AA148" s="41"/>
      <c r="AB148" s="41"/>
      <c r="AC148" s="41"/>
      <c r="AD148" s="41"/>
      <c r="AF148" s="14"/>
      <c r="AG148" s="40"/>
      <c r="AH148" s="41"/>
      <c r="AI148" s="41"/>
      <c r="AJ148" s="41"/>
      <c r="AK148" s="41"/>
      <c r="AL148" s="41"/>
      <c r="AM148" s="41"/>
      <c r="AN148" s="41"/>
      <c r="AO148" s="41"/>
      <c r="AP148" s="41"/>
      <c r="AQ148" s="41"/>
      <c r="AR148" s="41"/>
      <c r="AS148" s="41"/>
      <c r="AT148" s="41"/>
    </row>
    <row r="149" spans="1:46">
      <c r="A149" s="26" t="n">
        <v>2021</v>
      </c>
      <c r="B149" s="27" t="s">
        <v>101</v>
      </c>
      <c r="C149" s="52">
        <f>C17</f>
        <v>22095</v>
      </c>
      <c r="D149" s="52">
        <f>D17</f>
        <v>16513</v>
      </c>
      <c r="E149" s="52">
        <f>E17</f>
        <v>16281</v>
      </c>
      <c r="F149" s="52">
        <f>F17</f>
        <v>16061</v>
      </c>
      <c r="G149" s="52">
        <f>G17</f>
        <v>15771</v>
      </c>
      <c r="H149" s="52">
        <f>H17</f>
        <v>15072</v>
      </c>
      <c r="I149" s="52">
        <f>I17</f>
        <v>14969</v>
      </c>
      <c r="J149" s="52">
        <f>J17</f>
        <v>14741</v>
      </c>
      <c r="K149" s="52">
        <f>K17</f>
        <v>15315</v>
      </c>
      <c r="L149" s="52">
        <f>L17</f>
        <v>16916</v>
      </c>
      <c r="M149" s="52">
        <f>M17</f>
        <v>18800</v>
      </c>
      <c r="N149" s="52">
        <f>N17</f>
        <v>20520</v>
      </c>
      <c r="O149" s="52">
        <f>O17</f>
        <v>203054</v>
      </c>
      <c r="P149" s="14" t="n">
        <v>21</v>
      </c>
      <c r="Q149" s="69" t="str">
        <f>B149</f>
        <v>80-85</v>
      </c>
      <c r="R149" s="36">
        <f>C149-C353</f>
        <v>7942.0625</v>
      </c>
      <c r="S149" s="36">
        <f>D149-D353</f>
        <v>2360.0625</v>
      </c>
      <c r="T149" s="36">
        <f>E149-E353</f>
        <v>2128.0625</v>
      </c>
      <c r="U149" s="36">
        <f>F149-F353</f>
        <v>1908.0625</v>
      </c>
      <c r="V149" s="36">
        <f>G149-G353</f>
        <v>1618.0625</v>
      </c>
      <c r="W149" s="36">
        <f>H149-H353</f>
        <v>919.0625</v>
      </c>
      <c r="X149" s="36">
        <f>I149-I353</f>
        <v>816.0625</v>
      </c>
      <c r="Y149" s="36">
        <f>J149-J353</f>
        <v>588.0625</v>
      </c>
      <c r="Z149" s="36">
        <f>K149-K353</f>
        <v>1162.0625</v>
      </c>
      <c r="AA149" s="36">
        <f>L149-L353</f>
        <v>2763.0625</v>
      </c>
      <c r="AB149" s="36">
        <f>M149-M353</f>
        <v>4647.0625</v>
      </c>
      <c r="AC149" s="36">
        <f>N149-N353</f>
        <v>6367.0625</v>
      </c>
      <c r="AD149" s="36">
        <f>O149-O353</f>
        <v>33218.75</v>
      </c>
      <c r="AF149" s="14" t="n">
        <v>21</v>
      </c>
      <c r="AG149" s="69" t="s">
        <v>101</v>
      </c>
      <c r="AH149" s="36">
        <f>R149*100/C353</f>
        <v>56.1160006535745666</v>
      </c>
      <c r="AI149" s="36">
        <f>S149*100/D353</f>
        <v>16.6754251546719559</v>
      </c>
      <c r="AJ149" s="36">
        <f>T149*100/E353</f>
        <v>15.0361894836319312</v>
      </c>
      <c r="AK149" s="36">
        <f>U149*100/F353</f>
        <v>13.4817418645422542</v>
      </c>
      <c r="AL149" s="36">
        <f>V149*100/G353</f>
        <v>11.4326972757422265</v>
      </c>
      <c r="AM149" s="36">
        <f>W149*100/H353</f>
        <v>6.49379324963457272</v>
      </c>
      <c r="AN149" s="36">
        <f>X149*100/I353</f>
        <v>5.76602913706076947</v>
      </c>
      <c r="AO149" s="36">
        <f>Y149*100/J353</f>
        <v>4.15505615000419493</v>
      </c>
      <c r="AP149" s="36">
        <f>Z149*100/K353</f>
        <v>8.21075130162907918</v>
      </c>
      <c r="AQ149" s="36">
        <f>AA149*100/L353</f>
        <v>19.5228905660044063</v>
      </c>
      <c r="AR149" s="36">
        <f>AB149*100/M353</f>
        <v>32.8346147222087268</v>
      </c>
      <c r="AS149" s="36">
        <f>AC149*100/N353</f>
        <v>44.9875688350916576</v>
      </c>
      <c r="AT149" s="36">
        <f>AD149*100/O353</f>
        <v>19.5593965328163613</v>
      </c>
    </row>
    <row r="150" spans="1:46">
      <c r="A150" s="26" t="n">
        <v>2021</v>
      </c>
      <c r="B150" s="27" t="s">
        <v>102</v>
      </c>
      <c r="C150" s="52">
        <f>C18</f>
        <v>21082</v>
      </c>
      <c r="D150" s="52">
        <f>D18</f>
        <v>15600</v>
      </c>
      <c r="E150" s="52">
        <f>E18</f>
        <v>15115</v>
      </c>
      <c r="F150" s="52">
        <f>F18</f>
        <v>14813</v>
      </c>
      <c r="G150" s="52">
        <f>G18</f>
        <v>14662</v>
      </c>
      <c r="H150" s="52">
        <f>H18</f>
        <v>14140</v>
      </c>
      <c r="I150" s="52">
        <f>I18</f>
        <v>14063</v>
      </c>
      <c r="J150" s="52">
        <f>J18</f>
        <v>14367</v>
      </c>
      <c r="K150" s="52">
        <f>K18</f>
        <v>14697</v>
      </c>
      <c r="L150" s="52">
        <f>L18</f>
        <v>16165</v>
      </c>
      <c r="M150" s="52">
        <f>M18</f>
        <v>18452</v>
      </c>
      <c r="N150" s="52">
        <f>N18</f>
        <v>20368</v>
      </c>
      <c r="O150" s="52">
        <f>O18</f>
        <v>193524</v>
      </c>
      <c r="P150" s="14" t="n">
        <v>21</v>
      </c>
      <c r="Q150" s="69" t="str">
        <f>B150</f>
        <v>85-90</v>
      </c>
      <c r="R150" s="36">
        <f>C150-C354</f>
        <v>6747.6875</v>
      </c>
      <c r="S150" s="36">
        <f>D150-D354</f>
        <v>1265.6875</v>
      </c>
      <c r="T150" s="36">
        <f>E150-E354</f>
        <v>780.6875</v>
      </c>
      <c r="U150" s="36">
        <f>F150-F354</f>
        <v>478.6875</v>
      </c>
      <c r="V150" s="36">
        <f>G150-G354</f>
        <v>327.6875</v>
      </c>
      <c r="W150" s="36">
        <f>H150-H354</f>
        <v>-194.3125</v>
      </c>
      <c r="X150" s="36">
        <f>I150-I354</f>
        <v>-271.3125</v>
      </c>
      <c r="Y150" s="36">
        <f>J150-J354</f>
        <v>32.6875</v>
      </c>
      <c r="Z150" s="36">
        <f>K150-K354</f>
        <v>362.6875</v>
      </c>
      <c r="AA150" s="36">
        <f>L150-L354</f>
        <v>1830.6875</v>
      </c>
      <c r="AB150" s="36">
        <f>M150-M354</f>
        <v>4117.6875</v>
      </c>
      <c r="AC150" s="36">
        <f>N150-N354</f>
        <v>6033.6875</v>
      </c>
      <c r="AD150" s="36">
        <f>O150-O354</f>
        <v>21512.25</v>
      </c>
      <c r="AF150" s="14" t="n">
        <v>21</v>
      </c>
      <c r="AG150" s="69" t="s">
        <v>102</v>
      </c>
      <c r="AH150" s="36">
        <f>R150*100/C354</f>
        <v>47.0736737461249035</v>
      </c>
      <c r="AI150" s="36">
        <f>S150*100/D354</f>
        <v>8.8297747101578814</v>
      </c>
      <c r="AJ150" s="36">
        <f>T150*100/E354</f>
        <v>5.44628491948951154</v>
      </c>
      <c r="AK150" s="36">
        <f>U150*100/F354</f>
        <v>3.33945210138260906</v>
      </c>
      <c r="AL150" s="36">
        <f>V150*100/G354</f>
        <v>2.2860356923291576</v>
      </c>
      <c r="AM150" s="36">
        <f>W150*100/H354</f>
        <v>-1.35557599989535604</v>
      </c>
      <c r="AN150" s="36">
        <f>X150*100/I354</f>
        <v>-1.89274860583651989</v>
      </c>
      <c r="AO150" s="36">
        <f>Y150*100/J354</f>
        <v>0.228036747489633695</v>
      </c>
      <c r="AP150" s="36">
        <f>Z150*100/K354</f>
        <v>2.53020505866605028</v>
      </c>
      <c r="AQ150" s="36">
        <f>AA150*100/L354</f>
        <v>12.7713659095962928</v>
      </c>
      <c r="AR150" s="36">
        <f>AB150*100/M354</f>
        <v>28.726089932809824</v>
      </c>
      <c r="AS150" s="36">
        <f>AC150*100/N354</f>
        <v>42.0926186728522893</v>
      </c>
      <c r="AT150" s="36">
        <f>AD150*100/O354</f>
        <v>12.5062677404305234</v>
      </c>
    </row>
    <row r="151" spans="1:46">
      <c r="A151" s="26" t="n">
        <v>2021</v>
      </c>
      <c r="B151" s="27" t="s">
        <v>103</v>
      </c>
      <c r="C151" s="52">
        <f>C19</f>
        <v>16328</v>
      </c>
      <c r="D151" s="52">
        <f>D19</f>
        <v>11694</v>
      </c>
      <c r="E151" s="52">
        <f>E19</f>
        <v>11173</v>
      </c>
      <c r="F151" s="52">
        <f>F19</f>
        <v>10877</v>
      </c>
      <c r="G151" s="52">
        <f>G19</f>
        <v>10675</v>
      </c>
      <c r="H151" s="52">
        <f>H19</f>
        <v>10541</v>
      </c>
      <c r="I151" s="52">
        <f>I19</f>
        <v>10363</v>
      </c>
      <c r="J151" s="52">
        <f>J19</f>
        <v>10560</v>
      </c>
      <c r="K151" s="52">
        <f>K19</f>
        <v>10830</v>
      </c>
      <c r="L151" s="52">
        <f>L19</f>
        <v>12017</v>
      </c>
      <c r="M151" s="52">
        <f>M19</f>
        <v>13300</v>
      </c>
      <c r="N151" s="52">
        <f>N19</f>
        <v>14350</v>
      </c>
      <c r="O151" s="52">
        <f>O19</f>
        <v>142708</v>
      </c>
      <c r="P151" s="14" t="n">
        <v>21</v>
      </c>
      <c r="Q151" s="69" t="str">
        <f>B151</f>
        <v>90-95</v>
      </c>
      <c r="R151" s="36">
        <f>C151-C355</f>
        <v>5642.39583333329938</v>
      </c>
      <c r="S151" s="36">
        <f>D151-D355</f>
        <v>1008.39583333329938</v>
      </c>
      <c r="T151" s="36">
        <f>E151-E355</f>
        <v>487.395833333299379</v>
      </c>
      <c r="U151" s="36">
        <f>F151-F355</f>
        <v>191.395833333299379</v>
      </c>
      <c r="V151" s="36">
        <f>G151-G355</f>
        <v>-10.6041666667006211</v>
      </c>
      <c r="W151" s="36">
        <f>H151-H355</f>
        <v>-144.604166666700621</v>
      </c>
      <c r="X151" s="36">
        <f>I151-I355</f>
        <v>-322.604166666700621</v>
      </c>
      <c r="Y151" s="36">
        <f>J151-J355</f>
        <v>-125.604166666700621</v>
      </c>
      <c r="Z151" s="36">
        <f>K151-K355</f>
        <v>144.395833333299379</v>
      </c>
      <c r="AA151" s="36">
        <f>L151-L355</f>
        <v>1331.39583333329938</v>
      </c>
      <c r="AB151" s="36">
        <f>M151-M355</f>
        <v>2614.39583333329938</v>
      </c>
      <c r="AC151" s="36">
        <f>N151-N355</f>
        <v>3664.39583333329938</v>
      </c>
      <c r="AD151" s="36">
        <f>O151-O355</f>
        <v>14480.75</v>
      </c>
      <c r="AF151" s="14" t="n">
        <v>21</v>
      </c>
      <c r="AG151" s="69" t="s">
        <v>103</v>
      </c>
      <c r="AH151" s="36">
        <f>R151*100/C355</f>
        <v>52.803713719197269</v>
      </c>
      <c r="AI151" s="36">
        <f>S151*100/D355</f>
        <v>9.43695665312915999</v>
      </c>
      <c r="AJ151" s="36">
        <f>T151*100/E355</f>
        <v>4.5612379583899445</v>
      </c>
      <c r="AK151" s="36">
        <f>U151*100/F355</f>
        <v>1.79115593604290879</v>
      </c>
      <c r="AL151" s="36">
        <f>V151*100/G355</f>
        <v>-0.0992378765047264189</v>
      </c>
      <c r="AM151" s="36">
        <f>W151*100/H355</f>
        <v>-1.35326149472940149</v>
      </c>
      <c r="AN151" s="36">
        <f>X151*100/I355</f>
        <v>-3.01905406222187533</v>
      </c>
      <c r="AO151" s="36">
        <f>Y151*100/J355</f>
        <v>-1.17545217572739591</v>
      </c>
      <c r="AP151" s="36">
        <f>Z151*100/K355</f>
        <v>1.35131183114321063</v>
      </c>
      <c r="AQ151" s="36">
        <f>AA151*100/L355</f>
        <v>12.4597150761632562</v>
      </c>
      <c r="AR151" s="36">
        <f>AB151*100/M355</f>
        <v>24.4665233014039529</v>
      </c>
      <c r="AS151" s="36">
        <f>AC151*100/N355</f>
        <v>34.2928277725674207</v>
      </c>
      <c r="AT151" s="36">
        <f>AD151*100/O355</f>
        <v>11.2930363865714973</v>
      </c>
    </row>
    <row r="152" spans="1:46">
      <c r="A152" s="26" t="n">
        <v>2021</v>
      </c>
      <c r="B152" s="252" t="s">
        <v>114</v>
      </c>
      <c r="C152" s="52">
        <f>C20</f>
        <v>6747</v>
      </c>
      <c r="D152" s="52">
        <f>D20</f>
        <v>4966</v>
      </c>
      <c r="E152" s="52">
        <f>E20</f>
        <v>4634</v>
      </c>
      <c r="F152" s="52">
        <f>F20</f>
        <v>4517</v>
      </c>
      <c r="G152" s="52">
        <f>G20</f>
        <v>4535</v>
      </c>
      <c r="H152" s="52">
        <f>H20</f>
        <v>4452</v>
      </c>
      <c r="I152" s="52">
        <f>I20</f>
        <v>4601</v>
      </c>
      <c r="J152" s="52">
        <f>J20</f>
        <v>4630</v>
      </c>
      <c r="K152" s="52">
        <f>K20</f>
        <v>4697</v>
      </c>
      <c r="L152" s="52">
        <f>L20</f>
        <v>5079</v>
      </c>
      <c r="M152" s="52">
        <f>M20</f>
        <v>5793</v>
      </c>
      <c r="N152" s="52">
        <f>N20</f>
        <v>6250</v>
      </c>
      <c r="O152" s="52">
        <f>O20</f>
        <v>60901</v>
      </c>
      <c r="P152" s="14" t="n">
        <v>21</v>
      </c>
      <c r="Q152" s="72" t="str">
        <f>B152</f>
        <v>95+</v>
      </c>
      <c r="R152" s="36">
        <f>C152-C356</f>
        <v>2516.5833333333303</v>
      </c>
      <c r="S152" s="36">
        <f>D152-D356</f>
        <v>735.583333333330302</v>
      </c>
      <c r="T152" s="36">
        <f>E152-E356</f>
        <v>403.583333333330302</v>
      </c>
      <c r="U152" s="36">
        <f>F152-F356</f>
        <v>286.583333333330302</v>
      </c>
      <c r="V152" s="36">
        <f>G152-G356</f>
        <v>304.583333333330302</v>
      </c>
      <c r="W152" s="36">
        <f>H152-H356</f>
        <v>221.583333333330302</v>
      </c>
      <c r="X152" s="36">
        <f>I152-I356</f>
        <v>370.583333333330302</v>
      </c>
      <c r="Y152" s="36">
        <f>J152-J356</f>
        <v>399.583333333330302</v>
      </c>
      <c r="Z152" s="36">
        <f>K152-K356</f>
        <v>466.583333333330302</v>
      </c>
      <c r="AA152" s="36">
        <f>L152-L356</f>
        <v>848.583333333330302</v>
      </c>
      <c r="AB152" s="36">
        <f>M152-M356</f>
        <v>1562.5833333333303</v>
      </c>
      <c r="AC152" s="36">
        <f>N152-N356</f>
        <v>2019.5833333333303</v>
      </c>
      <c r="AD152" s="36">
        <f>O152-O356</f>
        <v>10136</v>
      </c>
      <c r="AF152" s="14" t="n">
        <v>21</v>
      </c>
      <c r="AG152" s="72" t="s">
        <v>114</v>
      </c>
      <c r="AH152" s="36">
        <f>R152*100/C356</f>
        <v>59.4878361075542941</v>
      </c>
      <c r="AI152" s="36">
        <f>S152*100/D356</f>
        <v>17.3879641485274377</v>
      </c>
      <c r="AJ152" s="36">
        <f>T152*100/E356</f>
        <v>9.54003742736128579</v>
      </c>
      <c r="AK152" s="36">
        <f>U152*100/F356</f>
        <v>6.77435240815514206</v>
      </c>
      <c r="AL152" s="36">
        <f>V152*100/G356</f>
        <v>7.19984241110993306</v>
      </c>
      <c r="AM152" s="36">
        <f>W152*100/H356</f>
        <v>5.23786073081839465</v>
      </c>
      <c r="AN152" s="36">
        <f>X152*100/I356</f>
        <v>8.75997242194416792</v>
      </c>
      <c r="AO152" s="36">
        <f>Y152*100/J356</f>
        <v>9.44548409337133243</v>
      </c>
      <c r="AP152" s="36">
        <f>Z152*100/K356</f>
        <v>11.0292524377030556</v>
      </c>
      <c r="AQ152" s="36">
        <f>AA152*100/L356</f>
        <v>20.0590958337436263</v>
      </c>
      <c r="AR152" s="36">
        <f>AB152*100/M356</f>
        <v>36.9368659509503487</v>
      </c>
      <c r="AS152" s="36">
        <f>AC152*100/N356</f>
        <v>47.7395843593025546</v>
      </c>
      <c r="AT152" s="36">
        <f>AD152*100/O356</f>
        <v>19.9665123608785571</v>
      </c>
    </row>
    <row r="153" spans="1:46">
      <c r="A153" s="54"/>
      <c r="B153" s="42"/>
      <c r="C153" s="55"/>
      <c r="D153" s="55"/>
      <c r="E153" s="55"/>
      <c r="F153" s="55"/>
      <c r="G153" s="55"/>
      <c r="H153" s="55"/>
      <c r="I153" s="55"/>
      <c r="J153" s="55"/>
      <c r="K153" s="55"/>
      <c r="L153" s="55"/>
      <c r="M153" s="55"/>
      <c r="N153" s="55"/>
      <c r="O153" s="55"/>
      <c r="P153" s="14"/>
      <c r="Q153" s="73"/>
      <c r="R153" s="41"/>
      <c r="S153" s="41"/>
      <c r="T153" s="41"/>
      <c r="U153" s="41"/>
      <c r="V153" s="41"/>
      <c r="W153" s="41"/>
      <c r="X153" s="41"/>
      <c r="Y153" s="41"/>
      <c r="Z153" s="41"/>
      <c r="AA153" s="41"/>
      <c r="AB153" s="41"/>
      <c r="AC153" s="41"/>
      <c r="AD153" s="41"/>
      <c r="AF153" s="14"/>
      <c r="AG153" s="73"/>
      <c r="AH153" s="41"/>
      <c r="AI153" s="41"/>
      <c r="AJ153" s="41"/>
      <c r="AK153" s="41"/>
      <c r="AL153" s="41"/>
      <c r="AM153" s="41"/>
      <c r="AN153" s="41"/>
      <c r="AO153" s="41"/>
      <c r="AP153" s="41"/>
      <c r="AQ153" s="41"/>
      <c r="AR153" s="41"/>
      <c r="AS153" s="41"/>
      <c r="AT153" s="41"/>
    </row>
    <row r="154" spans="1:46">
      <c r="A154" s="254" t="s">
        <v>33</v>
      </c>
      <c r="B154" s="255" t="s">
        <v>61</v>
      </c>
      <c r="C154" s="56">
        <f>SUM(C149:C152)</f>
        <v>66252</v>
      </c>
      <c r="D154" s="56">
        <f>SUM(D149:D152)</f>
        <v>48773</v>
      </c>
      <c r="E154" s="56">
        <f>SUM(E149:E152)</f>
        <v>47203</v>
      </c>
      <c r="F154" s="56">
        <f>SUM(F149:F152)</f>
        <v>46268</v>
      </c>
      <c r="G154" s="56">
        <f>SUM(G149:G152)</f>
        <v>45643</v>
      </c>
      <c r="H154" s="56">
        <f>SUM(H149:H152)</f>
        <v>44205</v>
      </c>
      <c r="I154" s="56">
        <f>SUM(I149:I152)</f>
        <v>43996</v>
      </c>
      <c r="J154" s="56">
        <f>SUM(J149:J152)</f>
        <v>44298</v>
      </c>
      <c r="K154" s="56">
        <f>SUM(K149:K152)</f>
        <v>45539</v>
      </c>
      <c r="L154" s="56">
        <f>SUM(L149:L152)</f>
        <v>50177</v>
      </c>
      <c r="M154" s="56">
        <f>SUM(M149:M152)</f>
        <v>56345</v>
      </c>
      <c r="N154" s="56">
        <f>SUM(N149:N152)</f>
        <v>61488</v>
      </c>
      <c r="O154" s="56">
        <f>SUM(O149:O152)</f>
        <v>600187</v>
      </c>
      <c r="P154" s="14" t="n">
        <v>21</v>
      </c>
      <c r="Q154" s="74" t="str">
        <f>B154</f>
        <v>80+</v>
      </c>
      <c r="R154" s="65">
        <f>C154-C358</f>
        <v>22848.7291666667006</v>
      </c>
      <c r="S154" s="65">
        <f>D154-D358</f>
        <v>5369.72916666670062</v>
      </c>
      <c r="T154" s="65">
        <f>E154-E358</f>
        <v>3799.72916666670062</v>
      </c>
      <c r="U154" s="65">
        <f>F154-F358</f>
        <v>2864.72916666670062</v>
      </c>
      <c r="V154" s="65">
        <f>G154-G358</f>
        <v>2239.72916666670062</v>
      </c>
      <c r="W154" s="65">
        <f>H154-H358</f>
        <v>801.729166666700621</v>
      </c>
      <c r="X154" s="65">
        <f>I154-I358</f>
        <v>592.729166666700621</v>
      </c>
      <c r="Y154" s="65">
        <f>J154-J358</f>
        <v>894.729166666700621</v>
      </c>
      <c r="Z154" s="65">
        <f>K154-K358</f>
        <v>2135.72916666670062</v>
      </c>
      <c r="AA154" s="65">
        <f>L154-L358</f>
        <v>6773.72916666670062</v>
      </c>
      <c r="AB154" s="65">
        <f>M154-M358</f>
        <v>12941.7291666667006</v>
      </c>
      <c r="AC154" s="65">
        <f>N154-N358</f>
        <v>18084.7291666667006</v>
      </c>
      <c r="AD154" s="65">
        <f>O154-O358</f>
        <v>79347.75</v>
      </c>
      <c r="AF154" s="14" t="n">
        <v>21</v>
      </c>
      <c r="AG154" s="74" t="s">
        <v>61</v>
      </c>
      <c r="AH154" s="65">
        <f>R154*100/C358</f>
        <v>52.6428739769517335</v>
      </c>
      <c r="AI154" s="65">
        <f>S154*100/D358</f>
        <v>12.3717154573124919</v>
      </c>
      <c r="AJ154" s="65">
        <f>T154*100/E358</f>
        <v>8.7544765491464851</v>
      </c>
      <c r="AK154" s="65">
        <f>U154*100/F358</f>
        <v>6.60026102103488288</v>
      </c>
      <c r="AL154" s="65">
        <f>V154*100/G358</f>
        <v>5.16027737924905239</v>
      </c>
      <c r="AM154" s="65">
        <f>W154*100/H358</f>
        <v>1.84716301622821639</v>
      </c>
      <c r="AN154" s="65">
        <f>X154*100/I358</f>
        <v>1.36563248641503443</v>
      </c>
      <c r="AO154" s="65">
        <f>Y154*100/J358</f>
        <v>2.06143258212594782</v>
      </c>
      <c r="AP154" s="65">
        <f>Z154*100/K358</f>
        <v>4.92066410125589027</v>
      </c>
      <c r="AQ154" s="65">
        <f>AA154*100/L358</f>
        <v>15.606494710220181</v>
      </c>
      <c r="AR154" s="65">
        <f>AB154*100/M358</f>
        <v>29.817405274276183</v>
      </c>
      <c r="AS154" s="65">
        <f>AC154*100/N358</f>
        <v>41.6667426658034259</v>
      </c>
      <c r="AT154" s="65">
        <f>AD154*100/O358</f>
        <v>15.2345949350015388</v>
      </c>
    </row>
    <row r="155" spans="1:46">
      <c r="A155" s="254" t="s">
        <v>33</v>
      </c>
      <c r="B155" s="256" t="s">
        <v>62</v>
      </c>
      <c r="C155" s="59">
        <f>C154+C147</f>
        <v>93571</v>
      </c>
      <c r="D155" s="59">
        <f>D154+D147</f>
        <v>70957</v>
      </c>
      <c r="E155" s="59">
        <f>E154+E147</f>
        <v>69944</v>
      </c>
      <c r="F155" s="59">
        <f>F154+F147</f>
        <v>69497</v>
      </c>
      <c r="G155" s="59">
        <f>G154+G147</f>
        <v>68513</v>
      </c>
      <c r="H155" s="59">
        <f>H154+H147</f>
        <v>65102</v>
      </c>
      <c r="I155" s="59">
        <f>I154+I147</f>
        <v>65082</v>
      </c>
      <c r="J155" s="59">
        <f>J154+J147</f>
        <v>64951</v>
      </c>
      <c r="K155" s="59">
        <f>K154+K147</f>
        <v>66321</v>
      </c>
      <c r="L155" s="59">
        <f>L154+L147</f>
        <v>72589</v>
      </c>
      <c r="M155" s="59">
        <f>M154+M147</f>
        <v>80674</v>
      </c>
      <c r="N155" s="59">
        <f>N154+N147</f>
        <v>88348</v>
      </c>
      <c r="O155" s="59">
        <f>O154+O147</f>
        <v>875549</v>
      </c>
      <c r="P155" s="14" t="n">
        <v>21</v>
      </c>
      <c r="Q155" s="74" t="str">
        <f>B155</f>
        <v>65+</v>
      </c>
      <c r="R155" s="65">
        <f>C155-C359</f>
        <v>27200.1875</v>
      </c>
      <c r="S155" s="65">
        <f>D155-D359</f>
        <v>4586.1875</v>
      </c>
      <c r="T155" s="65">
        <f>E155-E359</f>
        <v>3573.1875</v>
      </c>
      <c r="U155" s="65">
        <f>F155-F359</f>
        <v>3126.1875</v>
      </c>
      <c r="V155" s="65">
        <f>G155-G359</f>
        <v>2142.1875</v>
      </c>
      <c r="W155" s="65">
        <f>H155-H359</f>
        <v>-1268.8125</v>
      </c>
      <c r="X155" s="65">
        <f>I155-I359</f>
        <v>-1288.8125</v>
      </c>
      <c r="Y155" s="65">
        <f>J155-J359</f>
        <v>-1419.8125</v>
      </c>
      <c r="Z155" s="65">
        <f>K155-K359</f>
        <v>-49.8125</v>
      </c>
      <c r="AA155" s="65">
        <f>L155-L359</f>
        <v>6218.1875</v>
      </c>
      <c r="AB155" s="65">
        <f>M155-M359</f>
        <v>14303.1875</v>
      </c>
      <c r="AC155" s="65">
        <f>N155-N359</f>
        <v>21977.1875</v>
      </c>
      <c r="AD155" s="65">
        <f>O155-O359</f>
        <v>79099.25</v>
      </c>
      <c r="AF155" s="14" t="n">
        <v>21</v>
      </c>
      <c r="AG155" s="74" t="s">
        <v>62</v>
      </c>
      <c r="AH155" s="65">
        <f>R155*100/C359</f>
        <v>40.9821523580112839</v>
      </c>
      <c r="AI155" s="65">
        <f>S155*100/D359</f>
        <v>6.90994629604692534</v>
      </c>
      <c r="AJ155" s="65">
        <f>T155*100/E359</f>
        <v>5.38367298125211313</v>
      </c>
      <c r="AK155" s="65">
        <f>U155*100/F359</f>
        <v>4.71018416416101537</v>
      </c>
      <c r="AL155" s="65">
        <f>V155*100/G359</f>
        <v>3.22760475472558062</v>
      </c>
      <c r="AM155" s="65">
        <f>W155*100/H359</f>
        <v>-1.91170252737225415</v>
      </c>
      <c r="AN155" s="65">
        <f>X155*100/I359</f>
        <v>-1.9418362552063078</v>
      </c>
      <c r="AO155" s="65">
        <f>Y155*100/J359</f>
        <v>-2.13921217251935847</v>
      </c>
      <c r="AP155" s="65">
        <f>Z155*100/K359</f>
        <v>-0.0750518158866896457</v>
      </c>
      <c r="AQ155" s="65">
        <f>AA155*100/L359</f>
        <v>9.3688584873056957</v>
      </c>
      <c r="AR155" s="65">
        <f>AB155*100/M359</f>
        <v>21.5504179642218467</v>
      </c>
      <c r="AS155" s="65">
        <f>AC155*100/N359</f>
        <v>33.1127293341481987</v>
      </c>
      <c r="AT155" s="65">
        <f>AD155*100/O359</f>
        <v>9.9314802974073384</v>
      </c>
    </row>
    <row r="156" spans="1:46">
      <c r="A156" s="254" t="s">
        <v>33</v>
      </c>
      <c r="B156" s="256" t="s">
        <v>115</v>
      </c>
      <c r="C156" s="59">
        <f>C132+C137+C142</f>
        <v>13001</v>
      </c>
      <c r="D156" s="59">
        <f>D132+D137+D142</f>
        <v>11130</v>
      </c>
      <c r="E156" s="59">
        <f>E132+E137+E142</f>
        <v>11841</v>
      </c>
      <c r="F156" s="59">
        <f>F132+F137+F142</f>
        <v>12191</v>
      </c>
      <c r="G156" s="59">
        <f>G132+G137+G142</f>
        <v>12286</v>
      </c>
      <c r="H156" s="59">
        <f>H132+H137+H142</f>
        <v>11603</v>
      </c>
      <c r="I156" s="59">
        <f>I132+I137+I142</f>
        <v>11477</v>
      </c>
      <c r="J156" s="59">
        <f>J132+J137+J142</f>
        <v>11327</v>
      </c>
      <c r="K156" s="59">
        <f>K132+K137+K142</f>
        <v>11354</v>
      </c>
      <c r="L156" s="59">
        <f>L132+L137+L142</f>
        <v>12032</v>
      </c>
      <c r="M156" s="59">
        <f>M132+M137+M142</f>
        <v>12420</v>
      </c>
      <c r="N156" s="59">
        <f>N132+N137+N142</f>
        <v>13598</v>
      </c>
      <c r="O156" s="59">
        <f>O132+O137+O142</f>
        <v>144260</v>
      </c>
      <c r="P156" s="14" t="n">
        <v>21</v>
      </c>
      <c r="Q156" s="74" t="str">
        <f>B156</f>
        <v>0-65</v>
      </c>
      <c r="R156" s="65">
        <f>C156-C360</f>
        <v>1506.0625</v>
      </c>
      <c r="S156" s="65">
        <f>D156-D360</f>
        <v>-364.9375</v>
      </c>
      <c r="T156" s="65">
        <f>E156-E360</f>
        <v>346.0625</v>
      </c>
      <c r="U156" s="65">
        <f>F156-F360</f>
        <v>696.0625</v>
      </c>
      <c r="V156" s="65">
        <f>G156-G360</f>
        <v>791.0625</v>
      </c>
      <c r="W156" s="65">
        <f>H156-H360</f>
        <v>108.0625</v>
      </c>
      <c r="X156" s="65">
        <f>I156-I360</f>
        <v>-17.9375</v>
      </c>
      <c r="Y156" s="65">
        <f>J156-J360</f>
        <v>-167.9375</v>
      </c>
      <c r="Z156" s="65">
        <f>K156-K360</f>
        <v>-140.9375</v>
      </c>
      <c r="AA156" s="65">
        <f>L156-L360</f>
        <v>537.0625</v>
      </c>
      <c r="AB156" s="65">
        <f>M156-M360</f>
        <v>925.0625</v>
      </c>
      <c r="AC156" s="65">
        <f>N156-N360</f>
        <v>2103.0625</v>
      </c>
      <c r="AD156" s="65">
        <f>O156-O360</f>
        <v>6320.75</v>
      </c>
      <c r="AF156" s="14" t="n">
        <v>21</v>
      </c>
      <c r="AG156" s="74" t="s">
        <v>115</v>
      </c>
      <c r="AH156" s="65">
        <f>R156*100/C360</f>
        <v>13.1019633643071138</v>
      </c>
      <c r="AI156" s="65">
        <f>S156*100/D360</f>
        <v>-3.1747671529314534</v>
      </c>
      <c r="AJ156" s="65">
        <f>T156*100/E360</f>
        <v>3.01056443325594403</v>
      </c>
      <c r="AK156" s="65">
        <f>U156*100/F360</f>
        <v>6.05538307624552097</v>
      </c>
      <c r="AL156" s="65">
        <f>V156*100/G360</f>
        <v>6.88183385077126353</v>
      </c>
      <c r="AM156" s="65">
        <f>W156*100/H360</f>
        <v>0.940087756023031851</v>
      </c>
      <c r="AN156" s="65">
        <f>X156*100/I360</f>
        <v>-0.156046955453215812</v>
      </c>
      <c r="AO156" s="65">
        <f>Y156*100/J360</f>
        <v>-1.46096923102017744</v>
      </c>
      <c r="AP156" s="65">
        <f>Z156*100/K360</f>
        <v>-1.22608322141812431</v>
      </c>
      <c r="AQ156" s="65">
        <f>AA156*100/L360</f>
        <v>4.67216546414454204</v>
      </c>
      <c r="AR156" s="65">
        <f>AB156*100/M360</f>
        <v>8.04756441694441627</v>
      </c>
      <c r="AS156" s="65">
        <f>AC156*100/N360</f>
        <v>18.2955540210636194</v>
      </c>
      <c r="AT156" s="65">
        <f>AD156*100/O360</f>
        <v>4.58227081849437301</v>
      </c>
    </row>
    <row r="157" spans="1:46">
      <c r="A157" s="254" t="s">
        <v>33</v>
      </c>
      <c r="B157" s="256" t="s">
        <v>64</v>
      </c>
      <c r="C157" s="59">
        <f>C132+C137</f>
        <v>2578</v>
      </c>
      <c r="D157" s="59">
        <f>D132+D137</f>
        <v>2226</v>
      </c>
      <c r="E157" s="59">
        <f>E132+E137</f>
        <v>2583</v>
      </c>
      <c r="F157" s="59">
        <f>F132+F137</f>
        <v>2509</v>
      </c>
      <c r="G157" s="59">
        <f>G132+G137</f>
        <v>2661</v>
      </c>
      <c r="H157" s="59">
        <f>H132+H137</f>
        <v>2547</v>
      </c>
      <c r="I157" s="59">
        <f>I132+I137</f>
        <v>2510</v>
      </c>
      <c r="J157" s="59">
        <f>J132+J137</f>
        <v>2477</v>
      </c>
      <c r="K157" s="59">
        <f>K132+K137</f>
        <v>2527</v>
      </c>
      <c r="L157" s="59">
        <f>L132+L137</f>
        <v>2597</v>
      </c>
      <c r="M157" s="59">
        <f>M132+M137</f>
        <v>2549</v>
      </c>
      <c r="N157" s="59">
        <f>N132+N137</f>
        <v>2722</v>
      </c>
      <c r="O157" s="59">
        <f>O132+O137</f>
        <v>30486</v>
      </c>
      <c r="P157" s="14" t="n">
        <v>21</v>
      </c>
      <c r="Q157" s="74" t="str">
        <f>B157</f>
        <v>0-50</v>
      </c>
      <c r="R157" s="65">
        <f>C157-C361</f>
        <v>-26.2708333333298469</v>
      </c>
      <c r="S157" s="65">
        <f>D157-D361</f>
        <v>-378.270833333329847</v>
      </c>
      <c r="T157" s="65">
        <f>E157-E361</f>
        <v>-21.2708333333298469</v>
      </c>
      <c r="U157" s="65">
        <f>F157-F361</f>
        <v>-95.2708333333298469</v>
      </c>
      <c r="V157" s="65">
        <f>G157-G361</f>
        <v>56.7291666666701531</v>
      </c>
      <c r="W157" s="65">
        <f>H157-H361</f>
        <v>-57.2708333333298469</v>
      </c>
      <c r="X157" s="65">
        <f>I157-I361</f>
        <v>-94.2708333333298469</v>
      </c>
      <c r="Y157" s="65">
        <f>J157-J361</f>
        <v>-127.270833333329847</v>
      </c>
      <c r="Z157" s="65">
        <f>K157-K361</f>
        <v>-77.2708333333298469</v>
      </c>
      <c r="AA157" s="65">
        <f>L157-L361</f>
        <v>-7.27083333332984694</v>
      </c>
      <c r="AB157" s="65">
        <f>M157-M361</f>
        <v>-55.2708333333298469</v>
      </c>
      <c r="AC157" s="65">
        <f>N157-N361</f>
        <v>117.729166666670153</v>
      </c>
      <c r="AD157" s="65">
        <f>O157-O361</f>
        <v>-765.25</v>
      </c>
      <c r="AF157" s="14" t="n">
        <v>21</v>
      </c>
      <c r="AG157" s="74" t="s">
        <v>64</v>
      </c>
      <c r="AH157" s="138">
        <f>R157*100/C361</f>
        <v>-1.00875964961388509</v>
      </c>
      <c r="AI157" s="138">
        <f>S157*100/D361</f>
        <v>-14.5250189992399221</v>
      </c>
      <c r="AJ157" s="138">
        <f>T157*100/E361</f>
        <v>-0.816767329306697043</v>
      </c>
      <c r="AK157" s="138">
        <f>U157*100/F361</f>
        <v>-3.65825366985307898</v>
      </c>
      <c r="AL157" s="138">
        <f>V157*100/G361</f>
        <v>2.17831286748543906</v>
      </c>
      <c r="AM157" s="138">
        <f>W157*100/H361</f>
        <v>-2.19911203551845036</v>
      </c>
      <c r="AN157" s="138">
        <f>X157*100/I361</f>
        <v>-3.61985520579164133</v>
      </c>
      <c r="AO157" s="138">
        <f>Y157*100/J361</f>
        <v>-4.88700451981908568</v>
      </c>
      <c r="AP157" s="138">
        <f>Z157*100/K361</f>
        <v>-2.9670813167472021</v>
      </c>
      <c r="AQ157" s="138">
        <f>AA157*100/L361</f>
        <v>-0.27918883244656878</v>
      </c>
      <c r="AR157" s="138">
        <f>AB157*100/M361</f>
        <v>-2.12231510739557505</v>
      </c>
      <c r="AS157" s="138">
        <f>AC157*100/N361</f>
        <v>4.52061917523312484</v>
      </c>
      <c r="AT157" s="138">
        <f>AD157*100/O361</f>
        <v>-2.44870205191792323</v>
      </c>
    </row>
    <row r="158" spans="1:46">
      <c r="A158" s="22"/>
      <c r="B158" s="8"/>
      <c r="C158" s="47" t="str">
        <f>IF(C155+C156=C127,"r","f")</f>
        <v>r</v>
      </c>
      <c r="D158" s="47" t="str">
        <f>IF(D155+D156=D127,"r","f")</f>
        <v>r</v>
      </c>
      <c r="E158" s="47" t="str">
        <f>IF(E155+E156=E127,"r","f")</f>
        <v>r</v>
      </c>
      <c r="F158" s="47" t="str">
        <f>IF(F155+F156=F127,"r","f")</f>
        <v>r</v>
      </c>
      <c r="G158" s="47" t="str">
        <f>IF(G155+G156=G127,"r","f")</f>
        <v>r</v>
      </c>
      <c r="H158" s="47" t="str">
        <f>IF(H155+H156=H127,"r","f")</f>
        <v>r</v>
      </c>
      <c r="I158" s="47" t="str">
        <f>IF(I155+I156=I127,"r","f")</f>
        <v>r</v>
      </c>
      <c r="J158" s="47" t="str">
        <f>IF(J155+J156=J127,"r","f")</f>
        <v>r</v>
      </c>
      <c r="K158" s="47" t="str">
        <f>IF(K155+K156=K127,"r","f")</f>
        <v>r</v>
      </c>
      <c r="L158" s="47" t="str">
        <f>IF(L155+L156=L127,"r","f")</f>
        <v>r</v>
      </c>
      <c r="M158" s="47" t="str">
        <f>IF(M155+M156=M127,"r","f")</f>
        <v>r</v>
      </c>
      <c r="N158" s="47" t="str">
        <f>IF(N155+N156=N127,"r","f")</f>
        <v>r</v>
      </c>
      <c r="O158" s="47" t="str">
        <f>IF(O155+O156=O127,"r","f")</f>
        <v>r</v>
      </c>
      <c r="P158" s="14"/>
      <c r="Q158" s="41"/>
      <c r="R158" s="41"/>
      <c r="S158" s="41"/>
      <c r="T158" s="41"/>
      <c r="U158" s="41"/>
      <c r="V158" s="41"/>
      <c r="W158" s="41"/>
      <c r="X158" s="41"/>
      <c r="Y158" s="41"/>
      <c r="Z158" s="41"/>
      <c r="AA158" s="41"/>
      <c r="AB158" s="41"/>
      <c r="AC158" s="41"/>
      <c r="AD158" s="14"/>
      <c r="AF158" s="14"/>
      <c r="AG158" s="41"/>
      <c r="AH158" s="41"/>
      <c r="AI158" s="41"/>
      <c r="AJ158" s="41"/>
      <c r="AK158" s="41"/>
      <c r="AL158" s="41"/>
      <c r="AM158" s="41"/>
      <c r="AN158" s="41"/>
      <c r="AO158" s="41"/>
      <c r="AP158" s="41"/>
      <c r="AQ158" s="41"/>
      <c r="AR158" s="41"/>
      <c r="AS158" s="41"/>
      <c r="AT158" s="14"/>
    </row>
    <row r="159" spans="1:46">
      <c r="A159" s="22"/>
      <c r="B159" s="8"/>
      <c r="C159" s="14" t="n">
        <v>86963.25</v>
      </c>
      <c r="D159" s="14" t="n">
        <v>83519</v>
      </c>
      <c r="E159" s="14" t="n">
        <v>90111.25</v>
      </c>
      <c r="F159" s="14" t="n">
        <v>76367</v>
      </c>
      <c r="G159" s="14" t="n">
        <v>75131.25</v>
      </c>
      <c r="H159" s="14" t="n">
        <v>70410.25</v>
      </c>
      <c r="I159" s="14" t="n">
        <v>74016</v>
      </c>
      <c r="J159" s="14" t="n">
        <v>73649.25</v>
      </c>
      <c r="K159" s="14" t="n">
        <v>69789.5</v>
      </c>
      <c r="L159" s="14" t="n">
        <v>75568.75</v>
      </c>
      <c r="M159" s="14" t="n">
        <v>76294.25</v>
      </c>
      <c r="N159" s="14" t="n">
        <v>82569.25</v>
      </c>
      <c r="O159" s="14" t="n">
        <v>934389</v>
      </c>
      <c r="P159" s="14"/>
      <c r="Q159" s="38" t="s">
        <v>70</v>
      </c>
      <c r="R159" s="41"/>
      <c r="S159" s="41"/>
      <c r="T159" s="84" t="s">
        <v>109</v>
      </c>
      <c r="U159" s="41"/>
      <c r="V159" s="41"/>
      <c r="W159" s="41"/>
      <c r="X159" s="41"/>
      <c r="Y159" s="41"/>
      <c r="Z159" s="41"/>
      <c r="AA159" s="147"/>
      <c r="AB159" s="147"/>
      <c r="AC159" s="147"/>
      <c r="AD159" s="14"/>
      <c r="AF159" s="14"/>
      <c r="AG159" s="38" t="s">
        <v>70</v>
      </c>
      <c r="AH159" s="41"/>
      <c r="AI159" s="41"/>
      <c r="AJ159" s="84" t="s">
        <v>71</v>
      </c>
      <c r="AK159" s="41"/>
      <c r="AL159" s="41"/>
      <c r="AM159" s="41"/>
      <c r="AN159" s="41"/>
      <c r="AO159" s="41"/>
      <c r="AP159" s="41"/>
      <c r="AQ159" s="41"/>
      <c r="AR159" s="41"/>
      <c r="AS159" s="41"/>
      <c r="AT159" s="14"/>
    </row>
    <row r="160" spans="1:46">
      <c r="A160" s="257" t="s">
        <v>34</v>
      </c>
      <c r="B160" s="31" t="s">
        <v>60</v>
      </c>
      <c r="C160" s="51">
        <f>C21</f>
        <v>84980</v>
      </c>
      <c r="D160" s="51">
        <f>D21</f>
        <v>80030</v>
      </c>
      <c r="E160" s="51">
        <f>E21</f>
        <v>87396</v>
      </c>
      <c r="F160" s="51">
        <f>F21</f>
        <v>83830</v>
      </c>
      <c r="G160" s="51">
        <f>G21</f>
        <v>75835</v>
      </c>
      <c r="H160" s="51">
        <f>H21</f>
        <v>72159</v>
      </c>
      <c r="I160" s="51">
        <f>I21</f>
        <v>73795</v>
      </c>
      <c r="J160" s="51">
        <f>J21</f>
        <v>78742</v>
      </c>
      <c r="K160" s="51">
        <f>K21</f>
        <v>74243</v>
      </c>
      <c r="L160" s="51">
        <f>L21</f>
        <v>79781</v>
      </c>
      <c r="M160" s="51">
        <f>M21</f>
        <v>85989</v>
      </c>
      <c r="N160" s="51">
        <f>N21</f>
        <v>108792</v>
      </c>
      <c r="O160" s="51">
        <f>O21</f>
        <v>985572</v>
      </c>
      <c r="P160" s="41" t="s">
        <v>58</v>
      </c>
      <c r="Q160" s="67" t="str">
        <f>A160</f>
        <v>2020</v>
      </c>
      <c r="R160" s="40" t="s">
        <v>3</v>
      </c>
      <c r="S160" s="40" t="s">
        <v>4</v>
      </c>
      <c r="T160" s="40" t="s">
        <v>5</v>
      </c>
      <c r="U160" s="40" t="s">
        <v>6</v>
      </c>
      <c r="V160" s="40" t="s">
        <v>8</v>
      </c>
      <c r="W160" s="40" t="s">
        <v>9</v>
      </c>
      <c r="X160" s="40" t="s">
        <v>10</v>
      </c>
      <c r="Y160" s="40" t="s">
        <v>11</v>
      </c>
      <c r="Z160" s="40" t="s">
        <v>12</v>
      </c>
      <c r="AA160" s="40" t="s">
        <v>13</v>
      </c>
      <c r="AB160" s="40" t="s">
        <v>14</v>
      </c>
      <c r="AC160" s="40" t="s">
        <v>15</v>
      </c>
      <c r="AD160" s="14" t="s">
        <v>59</v>
      </c>
      <c r="AF160" s="41" t="s">
        <v>58</v>
      </c>
      <c r="AG160" s="67" t="s">
        <v>34</v>
      </c>
      <c r="AH160" s="40" t="s">
        <v>3</v>
      </c>
      <c r="AI160" s="40" t="s">
        <v>4</v>
      </c>
      <c r="AJ160" s="40" t="s">
        <v>5</v>
      </c>
      <c r="AK160" s="40" t="s">
        <v>6</v>
      </c>
      <c r="AL160" s="40" t="s">
        <v>8</v>
      </c>
      <c r="AM160" s="40" t="s">
        <v>9</v>
      </c>
      <c r="AN160" s="40" t="s">
        <v>10</v>
      </c>
      <c r="AO160" s="40" t="s">
        <v>11</v>
      </c>
      <c r="AP160" s="40" t="s">
        <v>12</v>
      </c>
      <c r="AQ160" s="40" t="s">
        <v>13</v>
      </c>
      <c r="AR160" s="40" t="s">
        <v>14</v>
      </c>
      <c r="AS160" s="40" t="s">
        <v>15</v>
      </c>
      <c r="AT160" s="14" t="s">
        <v>59</v>
      </c>
    </row>
    <row r="161" spans="1:46">
      <c r="A161" s="30"/>
      <c r="B161" s="31" t="s">
        <v>60</v>
      </c>
      <c r="C161" s="51">
        <f>C166+C171+C176+C181+C188</f>
        <v>84980</v>
      </c>
      <c r="D161" s="51">
        <f>D166+D171+D176+D181+D188</f>
        <v>80030</v>
      </c>
      <c r="E161" s="51">
        <f>E166+E171+E176+E181+E188</f>
        <v>87396</v>
      </c>
      <c r="F161" s="51">
        <f>F166+F171+F176+F181+F188</f>
        <v>83830</v>
      </c>
      <c r="G161" s="51">
        <f>G166+G171+G176+G181+G188</f>
        <v>75835</v>
      </c>
      <c r="H161" s="51">
        <f>H166+H171+H176+H181+H188</f>
        <v>72159</v>
      </c>
      <c r="I161" s="51">
        <f>I166+I171+I176+I181+I188</f>
        <v>73795</v>
      </c>
      <c r="J161" s="51">
        <f>J166+J171+J176+J181+J188</f>
        <v>78742</v>
      </c>
      <c r="K161" s="51">
        <f>K166+K171+K176+K181+K188</f>
        <v>74243</v>
      </c>
      <c r="L161" s="51">
        <f>L166+L171+L176+L181+L188</f>
        <v>79781</v>
      </c>
      <c r="M161" s="51">
        <f>M166+M171+M176+M181+M188</f>
        <v>85989</v>
      </c>
      <c r="N161" s="51">
        <f>N166+N171+N176+N181+N188</f>
        <v>108792</v>
      </c>
      <c r="O161" s="51">
        <f>O166+O171+O176+O181+O188</f>
        <v>985572</v>
      </c>
      <c r="P161" s="14" t="n">
        <v>20</v>
      </c>
      <c r="Q161" s="68" t="str">
        <f>B161</f>
        <v>  0+</v>
      </c>
      <c r="R161" s="35">
        <f>C161-C331</f>
        <v>7114.25</v>
      </c>
      <c r="S161" s="35">
        <f>D161-D331</f>
        <v>2164.25</v>
      </c>
      <c r="T161" s="35">
        <f>E161-E331</f>
        <v>9530.25</v>
      </c>
      <c r="U161" s="35">
        <f>F161-F331</f>
        <v>5964.25</v>
      </c>
      <c r="V161" s="35">
        <f>G161-G331</f>
        <v>-2030.75</v>
      </c>
      <c r="W161" s="35">
        <f>H161-H331</f>
        <v>-5706.75</v>
      </c>
      <c r="X161" s="35">
        <f>I161-I331</f>
        <v>-4070.75</v>
      </c>
      <c r="Y161" s="35">
        <f>J161-J331</f>
        <v>876.25</v>
      </c>
      <c r="Z161" s="35">
        <f>K161-K331</f>
        <v>-3622.75</v>
      </c>
      <c r="AA161" s="35">
        <f>L161-L331</f>
        <v>1915.25</v>
      </c>
      <c r="AB161" s="35">
        <f>M161-M331</f>
        <v>8123.25</v>
      </c>
      <c r="AC161" s="35">
        <f>N161-N331</f>
        <v>30926.25</v>
      </c>
      <c r="AD161" s="35">
        <f>O161-O331</f>
        <v>51183</v>
      </c>
      <c r="AF161" s="14" t="n">
        <v>20</v>
      </c>
      <c r="AG161" s="68" t="s">
        <v>60</v>
      </c>
      <c r="AH161" s="35">
        <f>R161*100/C330</f>
        <v>9.13655875657782701</v>
      </c>
      <c r="AI161" s="35">
        <f>S161*100/D330</f>
        <v>2.77946337125115983</v>
      </c>
      <c r="AJ161" s="35">
        <f>T161*100/E330</f>
        <v>12.2393350092948445</v>
      </c>
      <c r="AK161" s="35">
        <f>U161*100/F330</f>
        <v>7.65965780847163202</v>
      </c>
      <c r="AL161" s="35">
        <f>V161*100/G330</f>
        <v>-2.60801443510144049</v>
      </c>
      <c r="AM161" s="35">
        <f>W161*100/H330</f>
        <v>-7.32896042226524536</v>
      </c>
      <c r="AN161" s="35">
        <f>X161*100/I330</f>
        <v>-5.22790829087243125</v>
      </c>
      <c r="AO161" s="35">
        <f>Y161*100/J330</f>
        <v>1.12533430937222079</v>
      </c>
      <c r="AP161" s="35">
        <f>Z161*100/K330</f>
        <v>-4.65255905195801756</v>
      </c>
      <c r="AQ161" s="35">
        <f>AA161*100/L330</f>
        <v>2.45968220944381821</v>
      </c>
      <c r="AR161" s="35">
        <f>AB161*100/M330</f>
        <v>10.4323788058292646</v>
      </c>
      <c r="AS161" s="35">
        <f>AC161*100/N330</f>
        <v>39.717398214234116</v>
      </c>
      <c r="AT161" s="35">
        <f>AD161*100/O330</f>
        <v>5.47769719035647906</v>
      </c>
    </row>
    <row r="162" spans="1:46">
      <c r="A162" s="23"/>
      <c r="B162" s="23"/>
      <c r="C162" s="47"/>
      <c r="D162" s="47"/>
      <c r="E162" s="47"/>
      <c r="F162" s="47"/>
      <c r="G162" s="47"/>
      <c r="H162" s="47"/>
      <c r="I162" s="47"/>
      <c r="J162" s="47"/>
      <c r="K162" s="47"/>
      <c r="L162" s="47"/>
      <c r="M162" s="47"/>
      <c r="N162" s="47"/>
      <c r="O162" s="47"/>
      <c r="P162" s="14"/>
      <c r="Q162" s="67"/>
      <c r="R162" s="55"/>
      <c r="S162" s="55"/>
      <c r="T162" s="55"/>
      <c r="U162" s="55"/>
      <c r="V162" s="55"/>
      <c r="W162" s="55"/>
      <c r="X162" s="55"/>
      <c r="Y162" s="55"/>
      <c r="Z162" s="55"/>
      <c r="AA162" s="55"/>
      <c r="AB162" s="55"/>
      <c r="AC162" s="55"/>
      <c r="AD162" s="55"/>
      <c r="AF162" s="14"/>
      <c r="AG162" s="67"/>
      <c r="AH162" s="55"/>
      <c r="AI162" s="55"/>
      <c r="AJ162" s="55"/>
      <c r="AK162" s="55"/>
      <c r="AL162" s="55"/>
      <c r="AM162" s="55"/>
      <c r="AN162" s="55"/>
      <c r="AO162" s="55"/>
      <c r="AP162" s="55"/>
      <c r="AQ162" s="55"/>
      <c r="AR162" s="55"/>
      <c r="AS162" s="55"/>
      <c r="AT162" s="55"/>
    </row>
    <row r="163" spans="1:46">
      <c r="A163" s="26" t="n">
        <v>2020</v>
      </c>
      <c r="B163" s="27" t="s">
        <v>89</v>
      </c>
      <c r="C163" s="52">
        <f>C22</f>
        <v>272</v>
      </c>
      <c r="D163" s="52">
        <f>D22</f>
        <v>291</v>
      </c>
      <c r="E163" s="52">
        <f>E22</f>
        <v>313</v>
      </c>
      <c r="F163" s="52">
        <f>F22</f>
        <v>289</v>
      </c>
      <c r="G163" s="52">
        <f>G22</f>
        <v>277</v>
      </c>
      <c r="H163" s="52">
        <f>H22</f>
        <v>275</v>
      </c>
      <c r="I163" s="52">
        <f>I22</f>
        <v>278</v>
      </c>
      <c r="J163" s="52">
        <f>J22</f>
        <v>273</v>
      </c>
      <c r="K163" s="52">
        <f>K22</f>
        <v>277</v>
      </c>
      <c r="L163" s="52">
        <f>L22</f>
        <v>260</v>
      </c>
      <c r="M163" s="52">
        <f>M22</f>
        <v>240</v>
      </c>
      <c r="N163" s="52">
        <f>N22</f>
        <v>261</v>
      </c>
      <c r="O163" s="52">
        <f>O22</f>
        <v>3306</v>
      </c>
      <c r="P163" s="14" t="n">
        <v>20</v>
      </c>
      <c r="Q163" s="69" t="str">
        <f>B163</f>
        <v>0-15</v>
      </c>
      <c r="R163" s="36">
        <f>C163-C333</f>
        <v>-30.8958333333329733</v>
      </c>
      <c r="S163" s="36">
        <f>D163-D333</f>
        <v>-11.8958333333329733</v>
      </c>
      <c r="T163" s="36">
        <f>E163-E333</f>
        <v>10.1041666666670267</v>
      </c>
      <c r="U163" s="36">
        <f>F163-F333</f>
        <v>-13.8958333333329733</v>
      </c>
      <c r="V163" s="36">
        <f>G163-G333</f>
        <v>-25.8958333333329733</v>
      </c>
      <c r="W163" s="36">
        <f>H163-H333</f>
        <v>-27.8958333333329733</v>
      </c>
      <c r="X163" s="36">
        <f>I163-I333</f>
        <v>-24.8958333333329733</v>
      </c>
      <c r="Y163" s="36">
        <f>J163-J333</f>
        <v>-29.8958333333329733</v>
      </c>
      <c r="Z163" s="36">
        <f>K163-K333</f>
        <v>-25.8958333333329733</v>
      </c>
      <c r="AA163" s="36">
        <f>L163-L333</f>
        <v>-42.8958333333329733</v>
      </c>
      <c r="AB163" s="36">
        <f>M163-M333</f>
        <v>-62.8958333333329733</v>
      </c>
      <c r="AC163" s="36">
        <f>N163-N333</f>
        <v>-41.8958333333329733</v>
      </c>
      <c r="AD163" s="36">
        <f>O163-O333</f>
        <v>-328.75</v>
      </c>
      <c r="AF163" s="14" t="n">
        <v>20</v>
      </c>
      <c r="AG163" s="69" t="s">
        <v>89</v>
      </c>
      <c r="AH163" s="36">
        <f>R163*100/C333</f>
        <v>-10.2001513171468847</v>
      </c>
      <c r="AI163" s="36">
        <f>S163*100/D333</f>
        <v>-3.92736776944758716</v>
      </c>
      <c r="AJ163" s="36">
        <f>T163*100/E333</f>
        <v>3.33585528578318025</v>
      </c>
      <c r="AK163" s="36">
        <f>U163*100/F333</f>
        <v>-4.58766077446856624</v>
      </c>
      <c r="AL163" s="36">
        <f>V163*100/G333</f>
        <v>-8.54941880459443837</v>
      </c>
      <c r="AM163" s="36">
        <f>W163*100/H333</f>
        <v>-9.20971180961541691</v>
      </c>
      <c r="AN163" s="36">
        <f>X163*100/I333</f>
        <v>-8.2192723020839491</v>
      </c>
      <c r="AO163" s="36">
        <f>Y163*100/J333</f>
        <v>-9.87000481463639545</v>
      </c>
      <c r="AP163" s="36">
        <f>Z163*100/K333</f>
        <v>-8.54941880459443837</v>
      </c>
      <c r="AQ163" s="36">
        <f>AA163*100/L333</f>
        <v>-14.1619093472727595</v>
      </c>
      <c r="AR163" s="36">
        <f>AB163*100/M333</f>
        <v>-20.7648393974825503</v>
      </c>
      <c r="AS163" s="36">
        <f>AC163*100/N333</f>
        <v>-13.8317628447622702</v>
      </c>
      <c r="AT163" s="36">
        <f>AD163*100/O333</f>
        <v>-9.04463855836027264</v>
      </c>
    </row>
    <row r="164" spans="1:46">
      <c r="A164" s="26" t="n">
        <v>2020</v>
      </c>
      <c r="B164" s="27" t="s">
        <v>90</v>
      </c>
      <c r="C164" s="52">
        <f>C23</f>
        <v>329</v>
      </c>
      <c r="D164" s="52">
        <f>D23</f>
        <v>330</v>
      </c>
      <c r="E164" s="52">
        <f>E23</f>
        <v>320</v>
      </c>
      <c r="F164" s="52">
        <f>F23</f>
        <v>288</v>
      </c>
      <c r="G164" s="52">
        <f>G23</f>
        <v>311</v>
      </c>
      <c r="H164" s="52">
        <f>H23</f>
        <v>329</v>
      </c>
      <c r="I164" s="52">
        <f>I23</f>
        <v>335</v>
      </c>
      <c r="J164" s="52">
        <f>J23</f>
        <v>357</v>
      </c>
      <c r="K164" s="52">
        <f>K23</f>
        <v>305</v>
      </c>
      <c r="L164" s="52">
        <f>L23</f>
        <v>320</v>
      </c>
      <c r="M164" s="52">
        <f>M23</f>
        <v>309</v>
      </c>
      <c r="N164" s="52">
        <f>N23</f>
        <v>311</v>
      </c>
      <c r="O164" s="52">
        <f>O23</f>
        <v>3844</v>
      </c>
      <c r="P164" s="14" t="n">
        <v>20</v>
      </c>
      <c r="Q164" s="69" t="str">
        <f>B164</f>
        <v>15-30</v>
      </c>
      <c r="R164" s="36">
        <f>C164-C334</f>
        <v>-18.875</v>
      </c>
      <c r="S164" s="36">
        <f>D164-D334</f>
        <v>-17.875</v>
      </c>
      <c r="T164" s="36">
        <f>E164-E334</f>
        <v>-27.875</v>
      </c>
      <c r="U164" s="36">
        <f>F164-F334</f>
        <v>-59.875</v>
      </c>
      <c r="V164" s="36">
        <f>G164-G334</f>
        <v>-36.875</v>
      </c>
      <c r="W164" s="36">
        <f>H164-H334</f>
        <v>-18.875</v>
      </c>
      <c r="X164" s="36">
        <f>I164-I334</f>
        <v>-12.875</v>
      </c>
      <c r="Y164" s="36">
        <f>J164-J334</f>
        <v>9.125</v>
      </c>
      <c r="Z164" s="36">
        <f>K164-K334</f>
        <v>-42.875</v>
      </c>
      <c r="AA164" s="36">
        <f>L164-L334</f>
        <v>-27.875</v>
      </c>
      <c r="AB164" s="36">
        <f>M164-M334</f>
        <v>-38.875</v>
      </c>
      <c r="AC164" s="36">
        <f>N164-N334</f>
        <v>-36.875</v>
      </c>
      <c r="AD164" s="36">
        <f>O164-O334</f>
        <v>-330.5</v>
      </c>
      <c r="AF164" s="14" t="n">
        <v>20</v>
      </c>
      <c r="AG164" s="69" t="s">
        <v>90</v>
      </c>
      <c r="AH164" s="36">
        <f>R164*100/C334</f>
        <v>-5.42579949694574193</v>
      </c>
      <c r="AI164" s="36">
        <f>S164*100/D334</f>
        <v>-5.13833992094861625</v>
      </c>
      <c r="AJ164" s="36">
        <f>T164*100/E334</f>
        <v>-8.01293568091987041</v>
      </c>
      <c r="AK164" s="36">
        <f>U164*100/F334</f>
        <v>-17.2116421128278851</v>
      </c>
      <c r="AL164" s="36">
        <f>V164*100/G334</f>
        <v>-10.6000718648939998</v>
      </c>
      <c r="AM164" s="36">
        <f>W164*100/H334</f>
        <v>-5.42579949694574193</v>
      </c>
      <c r="AN164" s="36">
        <f>X164*100/I334</f>
        <v>-3.70104204096298961</v>
      </c>
      <c r="AO164" s="36">
        <f>Y164*100/J334</f>
        <v>2.62306863097376919</v>
      </c>
      <c r="AP164" s="36">
        <f>Z164*100/K334</f>
        <v>-12.3248293208767521</v>
      </c>
      <c r="AQ164" s="36">
        <f>AA164*100/L334</f>
        <v>-8.01293568091987041</v>
      </c>
      <c r="AR164" s="36">
        <f>AB164*100/M334</f>
        <v>-11.1749910168882494</v>
      </c>
      <c r="AS164" s="36">
        <f>AC164*100/N334</f>
        <v>-10.6000718648939998</v>
      </c>
      <c r="AT164" s="36">
        <f>AD164*100/O334</f>
        <v>-7.91711582225416244</v>
      </c>
    </row>
    <row r="165" spans="1:46">
      <c r="A165" s="26" t="n">
        <v>2020</v>
      </c>
      <c r="B165" s="27" t="s">
        <v>91</v>
      </c>
      <c r="C165" s="52">
        <f>C24</f>
        <v>248</v>
      </c>
      <c r="D165" s="52">
        <f>D24</f>
        <v>191</v>
      </c>
      <c r="E165" s="52">
        <f>E24</f>
        <v>229</v>
      </c>
      <c r="F165" s="52">
        <f>F24</f>
        <v>221</v>
      </c>
      <c r="G165" s="52">
        <f>G24</f>
        <v>199</v>
      </c>
      <c r="H165" s="52">
        <f>H24</f>
        <v>213</v>
      </c>
      <c r="I165" s="52">
        <f>I24</f>
        <v>249</v>
      </c>
      <c r="J165" s="52">
        <f>J24</f>
        <v>204</v>
      </c>
      <c r="K165" s="52">
        <f>K24</f>
        <v>224</v>
      </c>
      <c r="L165" s="52">
        <f>L24</f>
        <v>206</v>
      </c>
      <c r="M165" s="52">
        <f>M24</f>
        <v>197</v>
      </c>
      <c r="N165" s="52">
        <f>N24</f>
        <v>226</v>
      </c>
      <c r="O165" s="52">
        <f>O24</f>
        <v>2607</v>
      </c>
      <c r="P165" s="14" t="n">
        <v>20</v>
      </c>
      <c r="Q165" s="69" t="str">
        <f>B165</f>
        <v>30-35</v>
      </c>
      <c r="R165" s="36">
        <f>C165-C335</f>
        <v>25.6041666666669983</v>
      </c>
      <c r="S165" s="36">
        <f>D165-D335</f>
        <v>-31.3958333333330017</v>
      </c>
      <c r="T165" s="36">
        <f>E165-E335</f>
        <v>6.60416666666699825</v>
      </c>
      <c r="U165" s="36">
        <f>F165-F335</f>
        <v>-1.39583333333300175</v>
      </c>
      <c r="V165" s="36">
        <f>G165-G335</f>
        <v>-23.3958333333330017</v>
      </c>
      <c r="W165" s="36">
        <f>H165-H335</f>
        <v>-9.39583333333300175</v>
      </c>
      <c r="X165" s="36">
        <f>I165-I335</f>
        <v>26.6041666666669983</v>
      </c>
      <c r="Y165" s="36">
        <f>J165-J335</f>
        <v>-18.3958333333330017</v>
      </c>
      <c r="Z165" s="36">
        <f>K165-K335</f>
        <v>1.60416666666699825</v>
      </c>
      <c r="AA165" s="36">
        <f>L165-L335</f>
        <v>-16.3958333333330017</v>
      </c>
      <c r="AB165" s="36">
        <f>M165-M335</f>
        <v>-25.3958333333330017</v>
      </c>
      <c r="AC165" s="36">
        <f>N165-N335</f>
        <v>3.60416666666699825</v>
      </c>
      <c r="AD165" s="36">
        <f>O165-O335</f>
        <v>-61.75</v>
      </c>
      <c r="AF165" s="14" t="n">
        <v>20</v>
      </c>
      <c r="AG165" s="69" t="s">
        <v>91</v>
      </c>
      <c r="AH165" s="36">
        <f>R165*100/C335</f>
        <v>11.5128805620610581</v>
      </c>
      <c r="AI165" s="36">
        <f>S165*100/D335</f>
        <v>-14.1170960187352339</v>
      </c>
      <c r="AJ165" s="36">
        <f>T165*100/E335</f>
        <v>2.96955503512896044</v>
      </c>
      <c r="AK165" s="36">
        <f>U165*100/F335</f>
        <v>-0.627634660421396706</v>
      </c>
      <c r="AL165" s="36">
        <f>V165*100/G335</f>
        <v>-10.5199063231848768</v>
      </c>
      <c r="AM165" s="36">
        <f>W165*100/H335</f>
        <v>-4.22482435597175332</v>
      </c>
      <c r="AN165" s="36">
        <f>X165*100/I335</f>
        <v>11.9625292740048526</v>
      </c>
      <c r="AO165" s="36">
        <f>Y165*100/J335</f>
        <v>-8.27166276346590479</v>
      </c>
      <c r="AP165" s="36">
        <f>Z165*100/K335</f>
        <v>0.721311475409986969</v>
      </c>
      <c r="AQ165" s="36">
        <f>AA165*100/L335</f>
        <v>-7.37236533957831597</v>
      </c>
      <c r="AR165" s="36">
        <f>AB165*100/M335</f>
        <v>-11.4192037470724657</v>
      </c>
      <c r="AS165" s="36">
        <f>AC165*100/N335</f>
        <v>1.62060889929757623</v>
      </c>
      <c r="AT165" s="36">
        <f>AD165*100/O335</f>
        <v>-2.31381733021077274</v>
      </c>
    </row>
    <row r="166" spans="1:46">
      <c r="A166" s="26"/>
      <c r="B166" s="252" t="s">
        <v>110</v>
      </c>
      <c r="C166" s="52">
        <f>C163+C164+C165</f>
        <v>849</v>
      </c>
      <c r="D166" s="52">
        <f>D163+D164+D165</f>
        <v>812</v>
      </c>
      <c r="E166" s="52">
        <f>E163+E164+E165</f>
        <v>862</v>
      </c>
      <c r="F166" s="52">
        <f>F163+F164+F165</f>
        <v>798</v>
      </c>
      <c r="G166" s="52">
        <f>G163+G164+G165</f>
        <v>787</v>
      </c>
      <c r="H166" s="52">
        <f>H163+H164+H165</f>
        <v>817</v>
      </c>
      <c r="I166" s="52">
        <f>I163+I164+I165</f>
        <v>862</v>
      </c>
      <c r="J166" s="52">
        <f>J163+J164+J165</f>
        <v>834</v>
      </c>
      <c r="K166" s="52">
        <f>K163+K164+K165</f>
        <v>806</v>
      </c>
      <c r="L166" s="52">
        <f>L163+L164+L165</f>
        <v>786</v>
      </c>
      <c r="M166" s="52">
        <f>M163+M164+M165</f>
        <v>746</v>
      </c>
      <c r="N166" s="52">
        <f>N163+N164+N165</f>
        <v>798</v>
      </c>
      <c r="O166" s="52">
        <f>O163+O164+O165</f>
        <v>9757</v>
      </c>
      <c r="P166" s="14" t="n">
        <v>20</v>
      </c>
      <c r="Q166" s="69" t="str">
        <f>B166</f>
        <v>0-35</v>
      </c>
      <c r="R166" s="36">
        <f>C166-C336</f>
        <v>-24.1666666666669698</v>
      </c>
      <c r="S166" s="36">
        <f>D166-D336</f>
        <v>-61.1666666666669698</v>
      </c>
      <c r="T166" s="36">
        <f>E166-E336</f>
        <v>-11.1666666666669698</v>
      </c>
      <c r="U166" s="36">
        <f>F166-F336</f>
        <v>-75.1666666666669698</v>
      </c>
      <c r="V166" s="36">
        <f>G166-G336</f>
        <v>-86.1666666666669698</v>
      </c>
      <c r="W166" s="36">
        <f>H166-H336</f>
        <v>-56.1666666666669698</v>
      </c>
      <c r="X166" s="36">
        <f>I166-I336</f>
        <v>-11.1666666666669698</v>
      </c>
      <c r="Y166" s="36">
        <f>J166-J336</f>
        <v>-39.1666666666669698</v>
      </c>
      <c r="Z166" s="36">
        <f>K166-K336</f>
        <v>-67.1666666666669698</v>
      </c>
      <c r="AA166" s="36">
        <f>L166-L336</f>
        <v>-87.1666666666669698</v>
      </c>
      <c r="AB166" s="36">
        <f>M166-M336</f>
        <v>-127.16666666666697</v>
      </c>
      <c r="AC166" s="36">
        <f>N166-N336</f>
        <v>-75.1666666666669698</v>
      </c>
      <c r="AD166" s="36">
        <f>O166-O336</f>
        <v>-721</v>
      </c>
      <c r="AF166" s="14" t="n">
        <v>20</v>
      </c>
      <c r="AG166" s="69" t="s">
        <v>110</v>
      </c>
      <c r="AH166" s="36">
        <f>R166*100/C336</f>
        <v>-2.76770376025962905</v>
      </c>
      <c r="AI166" s="36">
        <f>S166*100/D336</f>
        <v>-7.00515365527776002</v>
      </c>
      <c r="AJ166" s="36">
        <f>T166*100/E336</f>
        <v>-1.27887001336136619</v>
      </c>
      <c r="AK166" s="36">
        <f>U166*100/F336</f>
        <v>-8.60851307501435059</v>
      </c>
      <c r="AL166" s="36">
        <f>V166*100/G336</f>
        <v>-9.86829547623595893</v>
      </c>
      <c r="AM166" s="36">
        <f>W166*100/H336</f>
        <v>-6.43252529108612059</v>
      </c>
      <c r="AN166" s="36">
        <f>X166*100/I336</f>
        <v>-1.27887001336136619</v>
      </c>
      <c r="AO166" s="36">
        <f>Y166*100/J336</f>
        <v>-4.48558885283454689</v>
      </c>
      <c r="AP166" s="36">
        <f>Z166*100/K336</f>
        <v>-7.69230769230772715</v>
      </c>
      <c r="AQ166" s="36">
        <f>AA166*100/L336</f>
        <v>-9.98282114907428664</v>
      </c>
      <c r="AR166" s="36">
        <f>AB166*100/M336</f>
        <v>-14.5638480626074021</v>
      </c>
      <c r="AS166" s="36">
        <f>AC166*100/N336</f>
        <v>-8.60851307501435059</v>
      </c>
      <c r="AT166" s="36">
        <f>AD166*100/O336</f>
        <v>-6.88108417636953629</v>
      </c>
    </row>
    <row r="167" spans="1:46">
      <c r="A167" s="23"/>
      <c r="B167" s="23"/>
      <c r="C167" s="47"/>
      <c r="D167" s="47"/>
      <c r="E167" s="47"/>
      <c r="F167" s="47"/>
      <c r="G167" s="47"/>
      <c r="H167" s="47"/>
      <c r="I167" s="47"/>
      <c r="J167" s="47"/>
      <c r="K167" s="47"/>
      <c r="L167" s="47"/>
      <c r="M167" s="47"/>
      <c r="N167" s="47"/>
      <c r="O167" s="47"/>
      <c r="P167" s="14"/>
      <c r="Q167" s="40"/>
      <c r="R167" s="55"/>
      <c r="S167" s="55"/>
      <c r="T167" s="55"/>
      <c r="U167" s="55"/>
      <c r="V167" s="55"/>
      <c r="W167" s="55"/>
      <c r="X167" s="55"/>
      <c r="Y167" s="55"/>
      <c r="Z167" s="55"/>
      <c r="AA167" s="55"/>
      <c r="AB167" s="55"/>
      <c r="AC167" s="55"/>
      <c r="AD167" s="55"/>
      <c r="AF167" s="14"/>
      <c r="AG167" s="40"/>
      <c r="AH167" s="55"/>
      <c r="AI167" s="55"/>
      <c r="AJ167" s="55"/>
      <c r="AK167" s="55"/>
      <c r="AL167" s="55"/>
      <c r="AM167" s="55"/>
      <c r="AN167" s="55"/>
      <c r="AO167" s="55"/>
      <c r="AP167" s="55"/>
      <c r="AQ167" s="55"/>
      <c r="AR167" s="55"/>
      <c r="AS167" s="55"/>
      <c r="AT167" s="55"/>
    </row>
    <row r="168" spans="1:46">
      <c r="A168" s="28" t="n">
        <v>2020</v>
      </c>
      <c r="B168" s="29" t="s">
        <v>92</v>
      </c>
      <c r="C168" s="53">
        <f>C25</f>
        <v>374</v>
      </c>
      <c r="D168" s="53">
        <f>D25</f>
        <v>330</v>
      </c>
      <c r="E168" s="53">
        <f>E25</f>
        <v>332</v>
      </c>
      <c r="F168" s="53">
        <f>F25</f>
        <v>345</v>
      </c>
      <c r="G168" s="53">
        <f>G25</f>
        <v>346</v>
      </c>
      <c r="H168" s="53">
        <f>H25</f>
        <v>308</v>
      </c>
      <c r="I168" s="53">
        <f>I25</f>
        <v>336</v>
      </c>
      <c r="J168" s="53">
        <f>J25</f>
        <v>316</v>
      </c>
      <c r="K168" s="53">
        <f>K25</f>
        <v>318</v>
      </c>
      <c r="L168" s="53">
        <f>L25</f>
        <v>326</v>
      </c>
      <c r="M168" s="53">
        <f>M25</f>
        <v>328</v>
      </c>
      <c r="N168" s="53">
        <f>N25</f>
        <v>402</v>
      </c>
      <c r="O168" s="53">
        <f>O25</f>
        <v>4061</v>
      </c>
      <c r="P168" s="14" t="n">
        <v>20</v>
      </c>
      <c r="Q168" s="70" t="str">
        <f>B168</f>
        <v>35-40</v>
      </c>
      <c r="R168" s="37">
        <f>C168-C338</f>
        <v>57.3125</v>
      </c>
      <c r="S168" s="37">
        <f>D168-D338</f>
        <v>13.3125</v>
      </c>
      <c r="T168" s="37">
        <f>E168-E338</f>
        <v>15.3125</v>
      </c>
      <c r="U168" s="37">
        <f>F168-F338</f>
        <v>28.3125</v>
      </c>
      <c r="V168" s="37">
        <f>G168-G338</f>
        <v>29.3125</v>
      </c>
      <c r="W168" s="37">
        <f>H168-H338</f>
        <v>-8.6875</v>
      </c>
      <c r="X168" s="37">
        <f>I168-I338</f>
        <v>19.3125</v>
      </c>
      <c r="Y168" s="37">
        <f>J168-J338</f>
        <v>-0.6875</v>
      </c>
      <c r="Z168" s="37">
        <f>K168-K338</f>
        <v>1.3125</v>
      </c>
      <c r="AA168" s="37">
        <f>L168-L338</f>
        <v>9.3125</v>
      </c>
      <c r="AB168" s="37">
        <f>M168-M338</f>
        <v>11.3125</v>
      </c>
      <c r="AC168" s="37">
        <f>N168-N338</f>
        <v>85.3125</v>
      </c>
      <c r="AD168" s="37">
        <f>O168-O338</f>
        <v>260.75</v>
      </c>
      <c r="AF168" s="14" t="n">
        <v>20</v>
      </c>
      <c r="AG168" s="70" t="s">
        <v>92</v>
      </c>
      <c r="AH168" s="37">
        <f>R168*100/C338</f>
        <v>18.0974935859482926</v>
      </c>
      <c r="AI168" s="37">
        <f>S168*100/D338</f>
        <v>4.20367081113084673</v>
      </c>
      <c r="AJ168" s="37">
        <f>T168*100/E338</f>
        <v>4.8352082099861855</v>
      </c>
      <c r="AK168" s="37">
        <f>U168*100/F338</f>
        <v>8.9402013025458853</v>
      </c>
      <c r="AL168" s="37">
        <f>V168*100/G338</f>
        <v>9.25597000197355513</v>
      </c>
      <c r="AM168" s="37">
        <f>W168*100/H338</f>
        <v>-2.74324057627787665</v>
      </c>
      <c r="AN168" s="37">
        <f>X168*100/I338</f>
        <v>6.09828300769686216</v>
      </c>
      <c r="AO168" s="37">
        <f>Y168*100/J338</f>
        <v>-0.217090980856522586</v>
      </c>
      <c r="AP168" s="37">
        <f>Z168*100/K338</f>
        <v>0.414446417998815875</v>
      </c>
      <c r="AQ168" s="37">
        <f>AA168*100/L338</f>
        <v>2.94059601342016954</v>
      </c>
      <c r="AR168" s="37">
        <f>AB168*100/M338</f>
        <v>3.5721334122755084</v>
      </c>
      <c r="AS168" s="37">
        <f>AC168*100/N338</f>
        <v>26.9390171699230301</v>
      </c>
      <c r="AT168" s="37">
        <f>AD168*100/O338</f>
        <v>6.86139069798039625</v>
      </c>
    </row>
    <row r="169" spans="1:46">
      <c r="A169" s="28" t="n">
        <v>2020</v>
      </c>
      <c r="B169" s="29" t="s">
        <v>93</v>
      </c>
      <c r="C169" s="53">
        <f>C26</f>
        <v>486</v>
      </c>
      <c r="D169" s="53">
        <f>D26</f>
        <v>458</v>
      </c>
      <c r="E169" s="53">
        <f>E26</f>
        <v>508</v>
      </c>
      <c r="F169" s="53">
        <f>F26</f>
        <v>504</v>
      </c>
      <c r="G169" s="53">
        <f>G26</f>
        <v>497</v>
      </c>
      <c r="H169" s="53">
        <f>H26</f>
        <v>469</v>
      </c>
      <c r="I169" s="53">
        <f>I26</f>
        <v>458</v>
      </c>
      <c r="J169" s="53">
        <f>J26</f>
        <v>495</v>
      </c>
      <c r="K169" s="53">
        <f>K26</f>
        <v>454</v>
      </c>
      <c r="L169" s="53">
        <f>L26</f>
        <v>473</v>
      </c>
      <c r="M169" s="53">
        <f>M26</f>
        <v>461</v>
      </c>
      <c r="N169" s="53">
        <f>N26</f>
        <v>540</v>
      </c>
      <c r="O169" s="53">
        <f>O26</f>
        <v>5803</v>
      </c>
      <c r="P169" s="14" t="n">
        <v>20</v>
      </c>
      <c r="Q169" s="70" t="str">
        <f>B169</f>
        <v>40-45</v>
      </c>
      <c r="R169" s="37">
        <f>C169-C339</f>
        <v>24.5833333333329733</v>
      </c>
      <c r="S169" s="37">
        <f>D169-D339</f>
        <v>-3.41666666666702667</v>
      </c>
      <c r="T169" s="37">
        <f>E169-E339</f>
        <v>46.5833333333329733</v>
      </c>
      <c r="U169" s="37">
        <f>F169-F339</f>
        <v>42.5833333333329733</v>
      </c>
      <c r="V169" s="37">
        <f>G169-G339</f>
        <v>35.5833333333329733</v>
      </c>
      <c r="W169" s="37">
        <f>H169-H339</f>
        <v>7.58333333333297333</v>
      </c>
      <c r="X169" s="37">
        <f>I169-I339</f>
        <v>-3.41666666666702667</v>
      </c>
      <c r="Y169" s="37">
        <f>J169-J339</f>
        <v>33.5833333333329733</v>
      </c>
      <c r="Z169" s="37">
        <f>K169-K339</f>
        <v>-7.41666666666702667</v>
      </c>
      <c r="AA169" s="37">
        <f>L169-L339</f>
        <v>11.5833333333329733</v>
      </c>
      <c r="AB169" s="37">
        <f>M169-M339</f>
        <v>-0.416666666667026675</v>
      </c>
      <c r="AC169" s="37">
        <f>N169-N339</f>
        <v>78.5833333333329733</v>
      </c>
      <c r="AD169" s="37">
        <f>O169-O339</f>
        <v>266</v>
      </c>
      <c r="AF169" s="14" t="n">
        <v>20</v>
      </c>
      <c r="AG169" s="70" t="s">
        <v>93</v>
      </c>
      <c r="AH169" s="37">
        <f>R169*100/C339</f>
        <v>5.32779483474798177</v>
      </c>
      <c r="AI169" s="37">
        <f>S169*100/D339</f>
        <v>-0.740473180422689747</v>
      </c>
      <c r="AJ169" s="37">
        <f>T169*100/E339</f>
        <v>10.0957197038106479</v>
      </c>
      <c r="AK169" s="37">
        <f>U169*100/F339</f>
        <v>9.22882427307198228</v>
      </c>
      <c r="AL169" s="37">
        <f>V169*100/G339</f>
        <v>7.71175726927931482</v>
      </c>
      <c r="AM169" s="37">
        <f>W169*100/H339</f>
        <v>1.64348925410864304</v>
      </c>
      <c r="AN169" s="37">
        <f>X169*100/I339</f>
        <v>-0.740473180422689747</v>
      </c>
      <c r="AO169" s="37">
        <f>Y169*100/J339</f>
        <v>7.27830955390998113</v>
      </c>
      <c r="AP169" s="37">
        <f>Z169*100/K339</f>
        <v>-1.60736861116135614</v>
      </c>
      <c r="AQ169" s="37">
        <f>AA169*100/L339</f>
        <v>2.51038468484731636</v>
      </c>
      <c r="AR169" s="37">
        <f>AB169*100/M339</f>
        <v>-0.0903016073686892007</v>
      </c>
      <c r="AS169" s="37">
        <f>AC169*100/N339</f>
        <v>17.0308831497199797</v>
      </c>
      <c r="AT169" s="37">
        <f>AD169*100/O339</f>
        <v>4.80404551201011376</v>
      </c>
    </row>
    <row r="170" spans="1:46">
      <c r="A170" s="28" t="n">
        <v>2020</v>
      </c>
      <c r="B170" s="29" t="s">
        <v>94</v>
      </c>
      <c r="C170" s="53">
        <f>C27</f>
        <v>856</v>
      </c>
      <c r="D170" s="53">
        <f>D27</f>
        <v>803</v>
      </c>
      <c r="E170" s="53">
        <f>E27</f>
        <v>855</v>
      </c>
      <c r="F170" s="53">
        <f>F27</f>
        <v>859</v>
      </c>
      <c r="G170" s="53">
        <f>G27</f>
        <v>803</v>
      </c>
      <c r="H170" s="53">
        <f>H27</f>
        <v>798</v>
      </c>
      <c r="I170" s="53">
        <f>I27</f>
        <v>791</v>
      </c>
      <c r="J170" s="53">
        <f>J27</f>
        <v>806</v>
      </c>
      <c r="K170" s="53">
        <f>K27</f>
        <v>766</v>
      </c>
      <c r="L170" s="53">
        <f>L27</f>
        <v>761</v>
      </c>
      <c r="M170" s="53">
        <f>M27</f>
        <v>770</v>
      </c>
      <c r="N170" s="53">
        <f>N27</f>
        <v>836</v>
      </c>
      <c r="O170" s="53">
        <f>O27</f>
        <v>9704</v>
      </c>
      <c r="P170" s="14" t="n">
        <v>20</v>
      </c>
      <c r="Q170" s="70" t="str">
        <f>B170</f>
        <v>45-50</v>
      </c>
      <c r="R170" s="37">
        <f>C170-C340</f>
        <v>-97</v>
      </c>
      <c r="S170" s="37">
        <f>D170-D340</f>
        <v>-150</v>
      </c>
      <c r="T170" s="37">
        <f>E170-E340</f>
        <v>-98</v>
      </c>
      <c r="U170" s="37">
        <f>F170-F340</f>
        <v>-94</v>
      </c>
      <c r="V170" s="37">
        <f>G170-G340</f>
        <v>-150</v>
      </c>
      <c r="W170" s="37">
        <f>H170-H340</f>
        <v>-155</v>
      </c>
      <c r="X170" s="37">
        <f>I170-I340</f>
        <v>-162</v>
      </c>
      <c r="Y170" s="37">
        <f>J170-J340</f>
        <v>-147</v>
      </c>
      <c r="Z170" s="37">
        <f>K170-K340</f>
        <v>-187</v>
      </c>
      <c r="AA170" s="37">
        <f>L170-L340</f>
        <v>-192</v>
      </c>
      <c r="AB170" s="37">
        <f>M170-M340</f>
        <v>-183</v>
      </c>
      <c r="AC170" s="37">
        <f>N170-N340</f>
        <v>-117</v>
      </c>
      <c r="AD170" s="37">
        <f>O170-O340</f>
        <v>-1732</v>
      </c>
      <c r="AF170" s="14" t="n">
        <v>20</v>
      </c>
      <c r="AG170" s="70" t="s">
        <v>94</v>
      </c>
      <c r="AH170" s="37">
        <f>R170*100/C340</f>
        <v>-10.1783840503672618</v>
      </c>
      <c r="AI170" s="37">
        <f>S170*100/D340</f>
        <v>-15.7397691500524655</v>
      </c>
      <c r="AJ170" s="37">
        <f>T170*100/E340</f>
        <v>-10.2833158447009438</v>
      </c>
      <c r="AK170" s="37">
        <f>U170*100/F340</f>
        <v>-9.86358866736621209</v>
      </c>
      <c r="AL170" s="37">
        <f>V170*100/G340</f>
        <v>-15.7397691500524655</v>
      </c>
      <c r="AM170" s="37">
        <f>W170*100/H340</f>
        <v>-16.2644281217208828</v>
      </c>
      <c r="AN170" s="37">
        <f>X170*100/I340</f>
        <v>-16.9989506820566625</v>
      </c>
      <c r="AO170" s="37">
        <f>Y170*100/J340</f>
        <v>-15.4249737670514158</v>
      </c>
      <c r="AP170" s="37">
        <f>Z170*100/K340</f>
        <v>-19.6222455403987404</v>
      </c>
      <c r="AQ170" s="37">
        <f>AA170*100/L340</f>
        <v>-20.1469045120671559</v>
      </c>
      <c r="AR170" s="37">
        <f>AB170*100/M340</f>
        <v>-19.2025183630640086</v>
      </c>
      <c r="AS170" s="37">
        <f>AC170*100/N340</f>
        <v>-12.2770199370409241</v>
      </c>
      <c r="AT170" s="37">
        <f>AD170*100/O340</f>
        <v>-15.1451556488282613</v>
      </c>
    </row>
    <row r="171" spans="1:46">
      <c r="A171" s="28"/>
      <c r="B171" s="253" t="s">
        <v>111</v>
      </c>
      <c r="C171" s="53">
        <f>C168+C169+C170</f>
        <v>1716</v>
      </c>
      <c r="D171" s="53">
        <f>D168+D169+D170</f>
        <v>1591</v>
      </c>
      <c r="E171" s="53">
        <f>E168+E169+E170</f>
        <v>1695</v>
      </c>
      <c r="F171" s="53">
        <f>F168+F169+F170</f>
        <v>1708</v>
      </c>
      <c r="G171" s="53">
        <f>G168+G169+G170</f>
        <v>1646</v>
      </c>
      <c r="H171" s="53">
        <f>H168+H169+H170</f>
        <v>1575</v>
      </c>
      <c r="I171" s="53">
        <f>I168+I169+I170</f>
        <v>1585</v>
      </c>
      <c r="J171" s="53">
        <f>J168+J169+J170</f>
        <v>1617</v>
      </c>
      <c r="K171" s="53">
        <f>K168+K169+K170</f>
        <v>1538</v>
      </c>
      <c r="L171" s="53">
        <f>L168+L169+L170</f>
        <v>1560</v>
      </c>
      <c r="M171" s="53">
        <f>M168+M169+M170</f>
        <v>1559</v>
      </c>
      <c r="N171" s="53">
        <f>N168+N169+N170</f>
        <v>1778</v>
      </c>
      <c r="O171" s="53">
        <f>O168+O169+O170</f>
        <v>19568</v>
      </c>
      <c r="P171" s="14" t="n">
        <v>20</v>
      </c>
      <c r="Q171" s="70" t="str">
        <f>B171</f>
        <v>35-50</v>
      </c>
      <c r="R171" s="37">
        <f>C171-C341</f>
        <v>-15.1041666666699257</v>
      </c>
      <c r="S171" s="37">
        <f>D171-D341</f>
        <v>-140.104166666669926</v>
      </c>
      <c r="T171" s="37">
        <f>E171-E341</f>
        <v>-36.1041666666699257</v>
      </c>
      <c r="U171" s="37">
        <f>F171-F341</f>
        <v>-23.1041666666699257</v>
      </c>
      <c r="V171" s="37">
        <f>G171-G341</f>
        <v>-85.1041666666699257</v>
      </c>
      <c r="W171" s="37">
        <f>H171-H341</f>
        <v>-156.104166666669926</v>
      </c>
      <c r="X171" s="37">
        <f>I171-I341</f>
        <v>-146.104166666669926</v>
      </c>
      <c r="Y171" s="37">
        <f>J171-J341</f>
        <v>-114.104166666669926</v>
      </c>
      <c r="Z171" s="37">
        <f>K171-K341</f>
        <v>-193.104166666669926</v>
      </c>
      <c r="AA171" s="37">
        <f>L171-L341</f>
        <v>-171.104166666669926</v>
      </c>
      <c r="AB171" s="37">
        <f>M171-M341</f>
        <v>-172.104166666669926</v>
      </c>
      <c r="AC171" s="37">
        <f>N171-N341</f>
        <v>46.8958333333300743</v>
      </c>
      <c r="AD171" s="37">
        <f>O171-O341</f>
        <v>-1205.25</v>
      </c>
      <c r="AF171" s="14" t="n">
        <v>20</v>
      </c>
      <c r="AG171" s="70" t="s">
        <v>111</v>
      </c>
      <c r="AH171" s="37">
        <f>R171*100/C341</f>
        <v>-0.872516337116428353</v>
      </c>
      <c r="AI171" s="37">
        <f>S171*100/D341</f>
        <v>-8.09334119600946877</v>
      </c>
      <c r="AJ171" s="37">
        <f>T171*100/E341</f>
        <v>-2.08561491341045802</v>
      </c>
      <c r="AK171" s="37">
        <f>U171*100/F341</f>
        <v>-1.33464912808558256</v>
      </c>
      <c r="AL171" s="37">
        <f>V171*100/G341</f>
        <v>-4.91617825809652764</v>
      </c>
      <c r="AM171" s="37">
        <f>W171*100/H341</f>
        <v>-9.01760677794777621</v>
      </c>
      <c r="AN171" s="37">
        <f>X171*100/I341</f>
        <v>-8.43994078923633495</v>
      </c>
      <c r="AO171" s="37">
        <f>Y171*100/J341</f>
        <v>-6.59140962535971742</v>
      </c>
      <c r="AP171" s="37">
        <f>Z171*100/K341</f>
        <v>-11.1549709361801135</v>
      </c>
      <c r="AQ171" s="37">
        <f>AA171*100/L341</f>
        <v>-9.88410576101493987</v>
      </c>
      <c r="AR171" s="37">
        <f>AB171*100/M341</f>
        <v>-9.94187235988608364</v>
      </c>
      <c r="AS171" s="37">
        <f>AC171*100/N341</f>
        <v>2.70901279289451669</v>
      </c>
      <c r="AT171" s="37">
        <f>AD171*100/O341</f>
        <v>-5.80193277412056396</v>
      </c>
    </row>
    <row r="172" spans="1:46">
      <c r="A172" s="23"/>
      <c r="B172" s="23"/>
      <c r="C172" s="47"/>
      <c r="D172" s="47"/>
      <c r="E172" s="47"/>
      <c r="F172" s="47"/>
      <c r="G172" s="47"/>
      <c r="H172" s="47"/>
      <c r="I172" s="47"/>
      <c r="J172" s="47"/>
      <c r="K172" s="47"/>
      <c r="L172" s="47"/>
      <c r="M172" s="47"/>
      <c r="N172" s="47"/>
      <c r="O172" s="47"/>
      <c r="P172" s="14"/>
      <c r="Q172" s="40"/>
      <c r="R172" s="55"/>
      <c r="S172" s="55"/>
      <c r="T172" s="55"/>
      <c r="U172" s="55"/>
      <c r="V172" s="55"/>
      <c r="W172" s="55"/>
      <c r="X172" s="55"/>
      <c r="Y172" s="55"/>
      <c r="Z172" s="55"/>
      <c r="AA172" s="55"/>
      <c r="AB172" s="55"/>
      <c r="AC172" s="55"/>
      <c r="AD172" s="55"/>
      <c r="AF172" s="14"/>
      <c r="AG172" s="40"/>
      <c r="AH172" s="55"/>
      <c r="AI172" s="55"/>
      <c r="AJ172" s="55"/>
      <c r="AK172" s="55"/>
      <c r="AL172" s="55"/>
      <c r="AM172" s="55"/>
      <c r="AN172" s="55"/>
      <c r="AO172" s="55"/>
      <c r="AP172" s="55"/>
      <c r="AQ172" s="55"/>
      <c r="AR172" s="55"/>
      <c r="AS172" s="55"/>
      <c r="AT172" s="55"/>
    </row>
    <row r="173" spans="1:46">
      <c r="A173" s="26" t="n">
        <v>2020</v>
      </c>
      <c r="B173" s="27" t="s">
        <v>95</v>
      </c>
      <c r="C173" s="52">
        <f>C28</f>
        <v>1943</v>
      </c>
      <c r="D173" s="52">
        <f>D28</f>
        <v>1697</v>
      </c>
      <c r="E173" s="52">
        <f>E28</f>
        <v>1878</v>
      </c>
      <c r="F173" s="52">
        <f>F28</f>
        <v>1714</v>
      </c>
      <c r="G173" s="52">
        <f>G28</f>
        <v>1737</v>
      </c>
      <c r="H173" s="52">
        <f>H28</f>
        <v>1645</v>
      </c>
      <c r="I173" s="52">
        <f>I28</f>
        <v>1710</v>
      </c>
      <c r="J173" s="52">
        <f>J28</f>
        <v>1652</v>
      </c>
      <c r="K173" s="52">
        <f>K28</f>
        <v>1632</v>
      </c>
      <c r="L173" s="52">
        <f>L28</f>
        <v>1687</v>
      </c>
      <c r="M173" s="52">
        <f>M28</f>
        <v>1698</v>
      </c>
      <c r="N173" s="52">
        <f>N28</f>
        <v>1815</v>
      </c>
      <c r="O173" s="52">
        <f>O28</f>
        <v>20808</v>
      </c>
      <c r="P173" s="14" t="n">
        <v>20</v>
      </c>
      <c r="Q173" s="69" t="str">
        <f>B173</f>
        <v>50-55</v>
      </c>
      <c r="R173" s="36">
        <f>C173-C343</f>
        <v>56.6875</v>
      </c>
      <c r="S173" s="36">
        <f>D173-D343</f>
        <v>-189.3125</v>
      </c>
      <c r="T173" s="36">
        <f>E173-E343</f>
        <v>-8.3125</v>
      </c>
      <c r="U173" s="36">
        <f>F173-F343</f>
        <v>-172.3125</v>
      </c>
      <c r="V173" s="36">
        <f>G173-G343</f>
        <v>-149.3125</v>
      </c>
      <c r="W173" s="36">
        <f>H173-H343</f>
        <v>-241.3125</v>
      </c>
      <c r="X173" s="36">
        <f>I173-I343</f>
        <v>-176.3125</v>
      </c>
      <c r="Y173" s="36">
        <f>J173-J343</f>
        <v>-234.3125</v>
      </c>
      <c r="Z173" s="36">
        <f>K173-K343</f>
        <v>-254.3125</v>
      </c>
      <c r="AA173" s="36">
        <f>L173-L343</f>
        <v>-199.3125</v>
      </c>
      <c r="AB173" s="36">
        <f>M173-M343</f>
        <v>-188.3125</v>
      </c>
      <c r="AC173" s="36">
        <f>N173-N343</f>
        <v>-71.3125</v>
      </c>
      <c r="AD173" s="36">
        <f>O173-O343</f>
        <v>-1827.75</v>
      </c>
      <c r="AF173" s="14" t="n">
        <v>20</v>
      </c>
      <c r="AG173" s="69" t="s">
        <v>95</v>
      </c>
      <c r="AH173" s="36" t="n">
        <v>-101.75</v>
      </c>
      <c r="AI173" s="36" t="n">
        <v>-231</v>
      </c>
      <c r="AJ173" s="36" t="n">
        <v>-196.5</v>
      </c>
      <c r="AK173" s="36" t="n">
        <v>-144.25</v>
      </c>
      <c r="AL173" s="36" t="n">
        <v>-151.5</v>
      </c>
      <c r="AM173" s="36" t="n">
        <v>-189.75</v>
      </c>
      <c r="AN173" s="36" t="n">
        <v>-120.75</v>
      </c>
      <c r="AO173" s="36" t="n">
        <v>-186.75</v>
      </c>
      <c r="AP173" s="36" t="n">
        <v>-130.75</v>
      </c>
      <c r="AQ173" s="36" t="n">
        <v>-189.25</v>
      </c>
      <c r="AR173" s="36" t="n">
        <v>-122.25</v>
      </c>
      <c r="AS173" s="36" t="n">
        <v>-63.25</v>
      </c>
      <c r="AT173" s="36" t="n">
        <v>-1827.75</v>
      </c>
    </row>
    <row r="174" spans="1:46">
      <c r="A174" s="26" t="n">
        <v>2020</v>
      </c>
      <c r="B174" s="27" t="s">
        <v>96</v>
      </c>
      <c r="C174" s="52">
        <f>C29</f>
        <v>3159</v>
      </c>
      <c r="D174" s="52">
        <f>D29</f>
        <v>3002</v>
      </c>
      <c r="E174" s="52">
        <f>E29</f>
        <v>3158</v>
      </c>
      <c r="F174" s="52">
        <f>F29</f>
        <v>3029</v>
      </c>
      <c r="G174" s="52">
        <f>G29</f>
        <v>3005</v>
      </c>
      <c r="H174" s="52">
        <f>H29</f>
        <v>2902</v>
      </c>
      <c r="I174" s="52">
        <f>I29</f>
        <v>2937</v>
      </c>
      <c r="J174" s="52">
        <f>J29</f>
        <v>2977</v>
      </c>
      <c r="K174" s="52">
        <f>K29</f>
        <v>2829</v>
      </c>
      <c r="L174" s="52">
        <f>L29</f>
        <v>3068</v>
      </c>
      <c r="M174" s="52">
        <f>M29</f>
        <v>3055</v>
      </c>
      <c r="N174" s="52">
        <f>N29</f>
        <v>3402</v>
      </c>
      <c r="O174" s="52">
        <f>O29</f>
        <v>36523</v>
      </c>
      <c r="P174" s="14" t="n">
        <v>20</v>
      </c>
      <c r="Q174" s="69" t="str">
        <f>B174</f>
        <v>55-60</v>
      </c>
      <c r="R174" s="36">
        <f>C174-C344</f>
        <v>190.041666666670153</v>
      </c>
      <c r="S174" s="36">
        <f>D174-D344</f>
        <v>33.0416666666701531</v>
      </c>
      <c r="T174" s="36">
        <f>E174-E344</f>
        <v>189.041666666670153</v>
      </c>
      <c r="U174" s="36">
        <f>F174-F344</f>
        <v>60.0416666666701531</v>
      </c>
      <c r="V174" s="36">
        <f>G174-G344</f>
        <v>36.0416666666701531</v>
      </c>
      <c r="W174" s="36">
        <f>H174-H344</f>
        <v>-66.9583333333298469</v>
      </c>
      <c r="X174" s="36">
        <f>I174-I344</f>
        <v>-31.9583333333298469</v>
      </c>
      <c r="Y174" s="36">
        <f>J174-J344</f>
        <v>8.04166666667015306</v>
      </c>
      <c r="Z174" s="36">
        <f>K174-K344</f>
        <v>-139.958333333329847</v>
      </c>
      <c r="AA174" s="36">
        <f>L174-L344</f>
        <v>99.0416666666701531</v>
      </c>
      <c r="AB174" s="36">
        <f>M174-M344</f>
        <v>86.0416666666701531</v>
      </c>
      <c r="AC174" s="36">
        <f>N174-N344</f>
        <v>433.041666666670153</v>
      </c>
      <c r="AD174" s="36">
        <f>O174-O344</f>
        <v>895.5</v>
      </c>
      <c r="AF174" s="14" t="n">
        <v>20</v>
      </c>
      <c r="AG174" s="69" t="s">
        <v>96</v>
      </c>
      <c r="AH174" s="36" t="n">
        <v>-46.75</v>
      </c>
      <c r="AI174" s="36" t="n">
        <v>13.25</v>
      </c>
      <c r="AJ174" s="36" t="n">
        <v>-126.5</v>
      </c>
      <c r="AK174" s="36" t="n">
        <v>60.5</v>
      </c>
      <c r="AL174" s="36" t="n">
        <v>75.25</v>
      </c>
      <c r="AM174" s="36" t="n">
        <v>75.5</v>
      </c>
      <c r="AN174" s="36" t="n">
        <v>12</v>
      </c>
      <c r="AO174" s="36" t="n">
        <v>105.5</v>
      </c>
      <c r="AP174" s="36" t="n">
        <v>67.75</v>
      </c>
      <c r="AQ174" s="36" t="n">
        <v>128.5</v>
      </c>
      <c r="AR174" s="36" t="n">
        <v>145.5</v>
      </c>
      <c r="AS174" s="36" t="n">
        <v>385</v>
      </c>
      <c r="AT174" s="36" t="n">
        <v>895.5</v>
      </c>
    </row>
    <row r="175" spans="1:46">
      <c r="A175" s="26" t="n">
        <v>2020</v>
      </c>
      <c r="B175" s="27" t="s">
        <v>97</v>
      </c>
      <c r="C175" s="52">
        <f>C30</f>
        <v>4414</v>
      </c>
      <c r="D175" s="52">
        <f>D30</f>
        <v>4166</v>
      </c>
      <c r="E175" s="52">
        <f>E30</f>
        <v>4454</v>
      </c>
      <c r="F175" s="52">
        <f>F30</f>
        <v>4213</v>
      </c>
      <c r="G175" s="52">
        <f>G30</f>
        <v>4150</v>
      </c>
      <c r="H175" s="52">
        <f>H30</f>
        <v>3914</v>
      </c>
      <c r="I175" s="52">
        <f>I30</f>
        <v>4107</v>
      </c>
      <c r="J175" s="52">
        <f>J30</f>
        <v>4133</v>
      </c>
      <c r="K175" s="52">
        <f>K30</f>
        <v>3956</v>
      </c>
      <c r="L175" s="52">
        <f>L30</f>
        <v>4234</v>
      </c>
      <c r="M175" s="52">
        <f>M30</f>
        <v>4273</v>
      </c>
      <c r="N175" s="52">
        <f>N30</f>
        <v>4922</v>
      </c>
      <c r="O175" s="52">
        <f>O30</f>
        <v>50936</v>
      </c>
      <c r="P175" s="14" t="n">
        <v>20</v>
      </c>
      <c r="Q175" s="69" t="str">
        <f>B175</f>
        <v>60-65</v>
      </c>
      <c r="R175" s="36">
        <f>C175-C345</f>
        <v>378.604166666670153</v>
      </c>
      <c r="S175" s="36">
        <f>D175-D345</f>
        <v>130.604166666670153</v>
      </c>
      <c r="T175" s="36">
        <f>E175-E345</f>
        <v>418.604166666670153</v>
      </c>
      <c r="U175" s="36">
        <f>F175-F345</f>
        <v>177.604166666670153</v>
      </c>
      <c r="V175" s="36">
        <f>G175-G345</f>
        <v>114.604166666670153</v>
      </c>
      <c r="W175" s="36">
        <f>H175-H345</f>
        <v>-121.395833333329847</v>
      </c>
      <c r="X175" s="36">
        <f>I175-I345</f>
        <v>71.6041666666701531</v>
      </c>
      <c r="Y175" s="36">
        <f>J175-J345</f>
        <v>97.6041666666701531</v>
      </c>
      <c r="Z175" s="36">
        <f>K175-K345</f>
        <v>-79.3958333333298469</v>
      </c>
      <c r="AA175" s="36">
        <f>L175-L345</f>
        <v>198.604166666670153</v>
      </c>
      <c r="AB175" s="36">
        <f>M175-M345</f>
        <v>237.604166666670153</v>
      </c>
      <c r="AC175" s="36">
        <f>N175-N345</f>
        <v>886.604166666670153</v>
      </c>
      <c r="AD175" s="36">
        <f>O175-O345</f>
        <v>2511.25</v>
      </c>
      <c r="AF175" s="14" t="n">
        <v>20</v>
      </c>
      <c r="AG175" s="69" t="s">
        <v>97</v>
      </c>
      <c r="AH175" s="36" t="n">
        <v>31.75</v>
      </c>
      <c r="AI175" s="36" t="n">
        <v>70.75</v>
      </c>
      <c r="AJ175" s="36" t="n">
        <v>-27.5</v>
      </c>
      <c r="AK175" s="36" t="n">
        <v>228</v>
      </c>
      <c r="AL175" s="36" t="n">
        <v>178.75</v>
      </c>
      <c r="AM175" s="36" t="n">
        <v>74.5</v>
      </c>
      <c r="AN175" s="36" t="n">
        <v>144.25</v>
      </c>
      <c r="AO175" s="36" t="n">
        <v>185.25</v>
      </c>
      <c r="AP175" s="36" t="n">
        <v>295.5</v>
      </c>
      <c r="AQ175" s="36" t="n">
        <v>273</v>
      </c>
      <c r="AR175" s="36" t="n">
        <v>314.75</v>
      </c>
      <c r="AS175" s="36" t="n">
        <v>742.25</v>
      </c>
      <c r="AT175" s="36" t="n">
        <v>2511.25</v>
      </c>
    </row>
    <row r="176" spans="1:46">
      <c r="A176" s="26"/>
      <c r="B176" s="252" t="s">
        <v>116</v>
      </c>
      <c r="C176" s="52">
        <f>C173+C174+C175</f>
        <v>9516</v>
      </c>
      <c r="D176" s="52">
        <f>D173+D174+D175</f>
        <v>8865</v>
      </c>
      <c r="E176" s="52">
        <f>E173+E174+E175</f>
        <v>9490</v>
      </c>
      <c r="F176" s="52">
        <f>F173+F174+F175</f>
        <v>8956</v>
      </c>
      <c r="G176" s="52">
        <f>G173+G174+G175</f>
        <v>8892</v>
      </c>
      <c r="H176" s="52">
        <f>H173+H174+H175</f>
        <v>8461</v>
      </c>
      <c r="I176" s="52">
        <f>I173+I174+I175</f>
        <v>8754</v>
      </c>
      <c r="J176" s="52">
        <f>J173+J174+J175</f>
        <v>8762</v>
      </c>
      <c r="K176" s="52">
        <f>K173+K174+K175</f>
        <v>8417</v>
      </c>
      <c r="L176" s="52">
        <f>L173+L174+L175</f>
        <v>8989</v>
      </c>
      <c r="M176" s="52">
        <f>M173+M174+M175</f>
        <v>9026</v>
      </c>
      <c r="N176" s="52">
        <f>N173+N174+N175</f>
        <v>10139</v>
      </c>
      <c r="O176" s="52">
        <f>O173+O174+O175</f>
        <v>108267</v>
      </c>
      <c r="P176" s="14" t="n">
        <v>20</v>
      </c>
      <c r="Q176" s="69" t="str">
        <f>B176</f>
        <v>50-65</v>
      </c>
      <c r="R176" s="36">
        <f>C176-C346</f>
        <v>625.333333333330302</v>
      </c>
      <c r="S176" s="36">
        <f>D176-D346</f>
        <v>-25.6666666666696983</v>
      </c>
      <c r="T176" s="36">
        <f>E176-E346</f>
        <v>599.333333333330302</v>
      </c>
      <c r="U176" s="36">
        <f>F176-F346</f>
        <v>65.3333333333303017</v>
      </c>
      <c r="V176" s="36">
        <f>G176-G346</f>
        <v>1.33333333333030168</v>
      </c>
      <c r="W176" s="36">
        <f>H176-H346</f>
        <v>-429.666666666669698</v>
      </c>
      <c r="X176" s="36">
        <f>I176-I346</f>
        <v>-136.666666666669698</v>
      </c>
      <c r="Y176" s="36">
        <f>J176-J346</f>
        <v>-128.666666666669698</v>
      </c>
      <c r="Z176" s="36">
        <f>K176-K346</f>
        <v>-473.666666666669698</v>
      </c>
      <c r="AA176" s="36">
        <f>L176-L346</f>
        <v>98.3333333333303017</v>
      </c>
      <c r="AB176" s="36">
        <f>M176-M346</f>
        <v>135.333333333330302</v>
      </c>
      <c r="AC176" s="36">
        <f>N176-N346</f>
        <v>1248.3333333333303</v>
      </c>
      <c r="AD176" s="36">
        <f>O176-O346</f>
        <v>1579</v>
      </c>
      <c r="AF176" s="14" t="n">
        <v>20</v>
      </c>
      <c r="AG176" s="69" t="s">
        <v>116</v>
      </c>
      <c r="AH176" s="36" t="n">
        <v>-116.75</v>
      </c>
      <c r="AI176" s="36" t="n">
        <v>-147</v>
      </c>
      <c r="AJ176" s="36" t="n">
        <v>-350.5</v>
      </c>
      <c r="AK176" s="36" t="n">
        <v>144.25</v>
      </c>
      <c r="AL176" s="36" t="n">
        <v>102.5</v>
      </c>
      <c r="AM176" s="36" t="n">
        <v>-39.75</v>
      </c>
      <c r="AN176" s="36" t="n">
        <v>35.5</v>
      </c>
      <c r="AO176" s="36" t="n">
        <v>104</v>
      </c>
      <c r="AP176" s="36" t="n">
        <v>232.5</v>
      </c>
      <c r="AQ176" s="36" t="n">
        <v>212.25</v>
      </c>
      <c r="AR176" s="36" t="n">
        <v>338</v>
      </c>
      <c r="AS176" s="36" t="n">
        <v>1064</v>
      </c>
      <c r="AT176" s="36" t="n">
        <v>1579</v>
      </c>
    </row>
    <row r="177" spans="1:46">
      <c r="A177" s="23"/>
      <c r="B177" s="23"/>
      <c r="C177" s="47"/>
      <c r="D177" s="47"/>
      <c r="E177" s="47"/>
      <c r="F177" s="47"/>
      <c r="G177" s="47"/>
      <c r="H177" s="47"/>
      <c r="I177" s="47"/>
      <c r="J177" s="47"/>
      <c r="K177" s="47"/>
      <c r="L177" s="47"/>
      <c r="M177" s="47"/>
      <c r="N177" s="47"/>
      <c r="O177" s="47"/>
      <c r="P177" s="14"/>
      <c r="Q177" s="40"/>
      <c r="R177" s="55"/>
      <c r="S177" s="55"/>
      <c r="T177" s="55"/>
      <c r="U177" s="55"/>
      <c r="V177" s="55"/>
      <c r="W177" s="55"/>
      <c r="X177" s="55"/>
      <c r="Y177" s="55"/>
      <c r="Z177" s="55"/>
      <c r="AA177" s="55"/>
      <c r="AB177" s="55"/>
      <c r="AC177" s="55"/>
      <c r="AD177" s="14"/>
      <c r="AF177" s="14"/>
      <c r="AG177" s="40"/>
      <c r="AH177" s="55"/>
      <c r="AI177" s="55"/>
      <c r="AJ177" s="55"/>
      <c r="AK177" s="55"/>
      <c r="AL177" s="55"/>
      <c r="AM177" s="55"/>
      <c r="AN177" s="55"/>
      <c r="AO177" s="55"/>
      <c r="AP177" s="55"/>
      <c r="AQ177" s="55"/>
      <c r="AR177" s="55"/>
      <c r="AS177" s="55"/>
      <c r="AT177" s="14"/>
    </row>
    <row r="178" spans="1:46">
      <c r="A178" s="28" t="n">
        <v>2020</v>
      </c>
      <c r="B178" s="29" t="s">
        <v>98</v>
      </c>
      <c r="C178" s="53">
        <f>C31</f>
        <v>5820</v>
      </c>
      <c r="D178" s="53">
        <f>D31</f>
        <v>5520</v>
      </c>
      <c r="E178" s="53">
        <f>E31</f>
        <v>6089</v>
      </c>
      <c r="F178" s="53">
        <f>F31</f>
        <v>5638</v>
      </c>
      <c r="G178" s="53">
        <f>G31</f>
        <v>5382</v>
      </c>
      <c r="H178" s="53">
        <f>H31</f>
        <v>5155</v>
      </c>
      <c r="I178" s="53">
        <f>I31</f>
        <v>5271</v>
      </c>
      <c r="J178" s="53">
        <f>J31</f>
        <v>5537</v>
      </c>
      <c r="K178" s="53">
        <f>K31</f>
        <v>5233</v>
      </c>
      <c r="L178" s="53">
        <f>L31</f>
        <v>5607</v>
      </c>
      <c r="M178" s="53">
        <f>M31</f>
        <v>5668</v>
      </c>
      <c r="N178" s="53">
        <f>N31</f>
        <v>6604</v>
      </c>
      <c r="O178" s="53">
        <f>O31</f>
        <v>67524</v>
      </c>
      <c r="P178" s="14" t="n">
        <v>20</v>
      </c>
      <c r="Q178" s="70" t="str">
        <f>B178</f>
        <v>65-70</v>
      </c>
      <c r="R178" s="37">
        <f>C178-C348</f>
        <v>513.8125</v>
      </c>
      <c r="S178" s="37">
        <f>D178-D348</f>
        <v>213.8125</v>
      </c>
      <c r="T178" s="37">
        <f>E178-E348</f>
        <v>782.8125</v>
      </c>
      <c r="U178" s="37">
        <f>F178-F348</f>
        <v>331.8125</v>
      </c>
      <c r="V178" s="37">
        <f>G178-G348</f>
        <v>75.8125</v>
      </c>
      <c r="W178" s="37">
        <f>H178-H348</f>
        <v>-151.1875</v>
      </c>
      <c r="X178" s="37">
        <f>I178-I348</f>
        <v>-35.1875</v>
      </c>
      <c r="Y178" s="37">
        <f>J178-J348</f>
        <v>230.8125</v>
      </c>
      <c r="Z178" s="37">
        <f>K178-K348</f>
        <v>-73.1875</v>
      </c>
      <c r="AA178" s="37">
        <f>L178-L348</f>
        <v>300.8125</v>
      </c>
      <c r="AB178" s="37">
        <f>M178-M348</f>
        <v>361.8125</v>
      </c>
      <c r="AC178" s="37">
        <f>N178-N348</f>
        <v>1297.8125</v>
      </c>
      <c r="AD178" s="37">
        <f>O178-O348</f>
        <v>3849.75</v>
      </c>
      <c r="AF178" s="14" t="n">
        <v>20</v>
      </c>
      <c r="AG178" s="70" t="s">
        <v>98</v>
      </c>
      <c r="AH178" s="37">
        <f>R178*100/C348</f>
        <v>9.68327070990235406</v>
      </c>
      <c r="AI178" s="37">
        <f>S178*100/D348</f>
        <v>4.02949386918573804</v>
      </c>
      <c r="AJ178" s="37">
        <f>T178*100/E348</f>
        <v>14.7528239437449198</v>
      </c>
      <c r="AK178" s="37">
        <f>U178*100/F348</f>
        <v>6.25331275986760726</v>
      </c>
      <c r="AL178" s="37">
        <f>V178*100/G348</f>
        <v>1.42875652245609501</v>
      </c>
      <c r="AM178" s="37">
        <f>W178*100/H348</f>
        <v>-2.84926795368614449</v>
      </c>
      <c r="AN178" s="37">
        <f>X178*100/I348</f>
        <v>-0.663140908609053081</v>
      </c>
      <c r="AO178" s="37">
        <f>Y178*100/J348</f>
        <v>4.34987455682634661</v>
      </c>
      <c r="AP178" s="37">
        <f>Z178*100/K348</f>
        <v>-1.37928597509982453</v>
      </c>
      <c r="AQ178" s="37">
        <f>AA178*100/L348</f>
        <v>5.66908915299355698</v>
      </c>
      <c r="AR178" s="37">
        <f>AB178*100/M348</f>
        <v>6.8186904439392686</v>
      </c>
      <c r="AS178" s="37">
        <f>AC178*100/N348</f>
        <v>24.4584741869751099</v>
      </c>
      <c r="AT178" s="37">
        <f>AD178*100/O348</f>
        <v>6.0460076090413315</v>
      </c>
    </row>
    <row r="179" spans="1:46">
      <c r="A179" s="28" t="n">
        <v>2020</v>
      </c>
      <c r="B179" s="29" t="s">
        <v>99</v>
      </c>
      <c r="C179" s="53">
        <f>C32</f>
        <v>6653</v>
      </c>
      <c r="D179" s="53">
        <f>D32</f>
        <v>6224</v>
      </c>
      <c r="E179" s="53">
        <f>E32</f>
        <v>6893</v>
      </c>
      <c r="F179" s="53">
        <f>F32</f>
        <v>6603</v>
      </c>
      <c r="G179" s="53">
        <f>G32</f>
        <v>6134</v>
      </c>
      <c r="H179" s="53">
        <f>H32</f>
        <v>5905</v>
      </c>
      <c r="I179" s="53">
        <f>I32</f>
        <v>5895</v>
      </c>
      <c r="J179" s="53">
        <f>J32</f>
        <v>6300</v>
      </c>
      <c r="K179" s="53">
        <f>K32</f>
        <v>6112</v>
      </c>
      <c r="L179" s="53">
        <f>L32</f>
        <v>6580</v>
      </c>
      <c r="M179" s="53">
        <f>M32</f>
        <v>6895</v>
      </c>
      <c r="N179" s="53">
        <f>N32</f>
        <v>8534</v>
      </c>
      <c r="O179" s="53">
        <f>O32</f>
        <v>78728</v>
      </c>
      <c r="P179" s="14" t="n">
        <v>20</v>
      </c>
      <c r="Q179" s="70" t="str">
        <f>B179</f>
        <v>70-75</v>
      </c>
      <c r="R179" s="37">
        <f>C179-C349</f>
        <v>332.5625</v>
      </c>
      <c r="S179" s="37">
        <f>D179-D349</f>
        <v>-96.4375</v>
      </c>
      <c r="T179" s="37">
        <f>E179-E349</f>
        <v>572.5625</v>
      </c>
      <c r="U179" s="37">
        <f>F179-F349</f>
        <v>282.5625</v>
      </c>
      <c r="V179" s="37">
        <f>G179-G349</f>
        <v>-186.4375</v>
      </c>
      <c r="W179" s="37">
        <f>H179-H349</f>
        <v>-415.4375</v>
      </c>
      <c r="X179" s="37">
        <f>I179-I349</f>
        <v>-425.4375</v>
      </c>
      <c r="Y179" s="37">
        <f>J179-J349</f>
        <v>-20.4375</v>
      </c>
      <c r="Z179" s="37">
        <f>K179-K349</f>
        <v>-208.4375</v>
      </c>
      <c r="AA179" s="37">
        <f>L179-L349</f>
        <v>259.5625</v>
      </c>
      <c r="AB179" s="37">
        <f>M179-M349</f>
        <v>574.5625</v>
      </c>
      <c r="AC179" s="37">
        <f>N179-N349</f>
        <v>2213.5625</v>
      </c>
      <c r="AD179" s="37">
        <f>O179-O349</f>
        <v>2882.75</v>
      </c>
      <c r="AF179" s="14" t="n">
        <v>20</v>
      </c>
      <c r="AG179" s="70" t="s">
        <v>99</v>
      </c>
      <c r="AH179" s="37">
        <f>R179*100/C349</f>
        <v>5.26170063385643783</v>
      </c>
      <c r="AI179" s="37">
        <f>S179*100/D349</f>
        <v>-1.52580418681459946</v>
      </c>
      <c r="AJ179" s="37">
        <f>T179*100/E349</f>
        <v>9.05890612793813688</v>
      </c>
      <c r="AK179" s="37">
        <f>U179*100/F349</f>
        <v>4.47061615592275086</v>
      </c>
      <c r="AL179" s="37">
        <f>V179*100/G349</f>
        <v>-2.94975624709523654</v>
      </c>
      <c r="AM179" s="37">
        <f>W179*100/H349</f>
        <v>-6.57292315603152488</v>
      </c>
      <c r="AN179" s="37">
        <f>X179*100/I349</f>
        <v>-6.73114005161826245</v>
      </c>
      <c r="AO179" s="37">
        <f>Y179*100/J349</f>
        <v>-0.323355780355394717</v>
      </c>
      <c r="AP179" s="37">
        <f>Z179*100/K349</f>
        <v>-3.29783341738605928</v>
      </c>
      <c r="AQ179" s="37">
        <f>AA179*100/L349</f>
        <v>4.10671729607325453</v>
      </c>
      <c r="AR179" s="37">
        <f>AB179*100/M349</f>
        <v>9.09054950705548492</v>
      </c>
      <c r="AS179" s="37">
        <f>AC179*100/N349</f>
        <v>35.0222986937217584</v>
      </c>
      <c r="AT179" s="37">
        <f>AD179*100/O349</f>
        <v>3.8008312979388954</v>
      </c>
    </row>
    <row r="180" spans="1:46">
      <c r="A180" s="28" t="n">
        <v>2020</v>
      </c>
      <c r="B180" s="29" t="s">
        <v>100</v>
      </c>
      <c r="C180" s="53">
        <f>C33</f>
        <v>11018</v>
      </c>
      <c r="D180" s="53">
        <f>D33</f>
        <v>10459</v>
      </c>
      <c r="E180" s="53">
        <f>E33</f>
        <v>11272</v>
      </c>
      <c r="F180" s="53">
        <f>F33</f>
        <v>10860</v>
      </c>
      <c r="G180" s="53">
        <f>G33</f>
        <v>9535</v>
      </c>
      <c r="H180" s="53">
        <f>H33</f>
        <v>8986</v>
      </c>
      <c r="I180" s="53">
        <f>I33</f>
        <v>9410</v>
      </c>
      <c r="J180" s="53">
        <f>J33</f>
        <v>9625</v>
      </c>
      <c r="K180" s="53">
        <f>K33</f>
        <v>9267</v>
      </c>
      <c r="L180" s="53">
        <f>L33</f>
        <v>9680</v>
      </c>
      <c r="M180" s="53">
        <f>M33</f>
        <v>10375</v>
      </c>
      <c r="N180" s="53">
        <f>N33</f>
        <v>12742</v>
      </c>
      <c r="O180" s="53">
        <f>O33</f>
        <v>123229</v>
      </c>
      <c r="P180" s="14" t="n">
        <v>20</v>
      </c>
      <c r="Q180" s="70" t="str">
        <f>B180</f>
        <v>75-80</v>
      </c>
      <c r="R180" s="37">
        <f>C180-C350</f>
        <v>-322.916666666700621</v>
      </c>
      <c r="S180" s="37">
        <f>D180-D350</f>
        <v>-881.916666666700621</v>
      </c>
      <c r="T180" s="37">
        <f>E180-E350</f>
        <v>-68.9166666667006211</v>
      </c>
      <c r="U180" s="37">
        <f>F180-F350</f>
        <v>-480.916666666700621</v>
      </c>
      <c r="V180" s="37">
        <f>G180-G350</f>
        <v>-1805.91666666670062</v>
      </c>
      <c r="W180" s="37">
        <f>H180-H350</f>
        <v>-2354.91666666670062</v>
      </c>
      <c r="X180" s="37">
        <f>I180-I350</f>
        <v>-1930.91666666670062</v>
      </c>
      <c r="Y180" s="37">
        <f>J180-J350</f>
        <v>-1715.91666666670062</v>
      </c>
      <c r="Z180" s="37">
        <f>K180-K350</f>
        <v>-2073.91666666670062</v>
      </c>
      <c r="AA180" s="37">
        <f>L180-L350</f>
        <v>-1660.91666666670062</v>
      </c>
      <c r="AB180" s="37">
        <f>M180-M350</f>
        <v>-965.916666666700621</v>
      </c>
      <c r="AC180" s="37">
        <f>N180-N350</f>
        <v>1401.08333333329938</v>
      </c>
      <c r="AD180" s="37">
        <f>O180-O350</f>
        <v>-12862</v>
      </c>
      <c r="AF180" s="14" t="n">
        <v>20</v>
      </c>
      <c r="AG180" s="70" t="s">
        <v>100</v>
      </c>
      <c r="AH180" s="37">
        <f>R180*100/C350</f>
        <v>-2.8473594874021062</v>
      </c>
      <c r="AI180" s="37">
        <f>S180*100/D350</f>
        <v>-7.77641431101276392</v>
      </c>
      <c r="AJ180" s="37">
        <f>T180*100/E350</f>
        <v>-0.607681624795471276</v>
      </c>
      <c r="AK180" s="37">
        <f>U180*100/F350</f>
        <v>-4.24054492949599471</v>
      </c>
      <c r="AL180" s="37">
        <f>V180*100/G350</f>
        <v>-15.9239038584479022</v>
      </c>
      <c r="AM180" s="37">
        <f>W180*100/H350</f>
        <v>-20.7647823882551492</v>
      </c>
      <c r="AN180" s="37">
        <f>X180*100/I350</f>
        <v>-17.0261075309905365</v>
      </c>
      <c r="AO180" s="37">
        <f>Y180*100/J350</f>
        <v>-15.1303172142172073</v>
      </c>
      <c r="AP180" s="37">
        <f>Z180*100/K350</f>
        <v>-18.2870285323793098</v>
      </c>
      <c r="AQ180" s="37">
        <f>AA180*100/L350</f>
        <v>-14.6453475982984482</v>
      </c>
      <c r="AR180" s="37">
        <f>AB180*100/M350</f>
        <v>-8.51709517896141399</v>
      </c>
      <c r="AS180" s="37">
        <f>AC180*100/N350</f>
        <v>12.3542335643059058</v>
      </c>
      <c r="AT180" s="37">
        <f>AD180*100/O350</f>
        <v>-9.45102909082893028</v>
      </c>
    </row>
    <row r="181" spans="1:46">
      <c r="A181" s="28"/>
      <c r="B181" s="253" t="s">
        <v>113</v>
      </c>
      <c r="C181" s="53">
        <f>C178+C179+C180</f>
        <v>23491</v>
      </c>
      <c r="D181" s="53">
        <f>D178+D179+D180</f>
        <v>22203</v>
      </c>
      <c r="E181" s="53">
        <f>E178+E179+E180</f>
        <v>24254</v>
      </c>
      <c r="F181" s="53">
        <f>F178+F179+F180</f>
        <v>23101</v>
      </c>
      <c r="G181" s="53">
        <f>G178+G179+G180</f>
        <v>21051</v>
      </c>
      <c r="H181" s="53">
        <f>H178+H179+H180</f>
        <v>20046</v>
      </c>
      <c r="I181" s="53">
        <f>I178+I179+I180</f>
        <v>20576</v>
      </c>
      <c r="J181" s="53">
        <f>J178+J179+J180</f>
        <v>21462</v>
      </c>
      <c r="K181" s="53">
        <f>K178+K179+K180</f>
        <v>20612</v>
      </c>
      <c r="L181" s="53">
        <f>L178+L179+L180</f>
        <v>21867</v>
      </c>
      <c r="M181" s="53">
        <f>M178+M179+M180</f>
        <v>22938</v>
      </c>
      <c r="N181" s="53">
        <f>N178+N179+N180</f>
        <v>27880</v>
      </c>
      <c r="O181" s="53">
        <f>O178+O179+O180</f>
        <v>269481</v>
      </c>
      <c r="P181" s="14" t="n">
        <v>20</v>
      </c>
      <c r="Q181" s="71" t="str">
        <f>B181</f>
        <v>65-80</v>
      </c>
      <c r="R181" s="37">
        <f>C181-C351</f>
        <v>523.458333333299379</v>
      </c>
      <c r="S181" s="37">
        <f>D181-D351</f>
        <v>-764.541666666700621</v>
      </c>
      <c r="T181" s="37">
        <f>E181-E351</f>
        <v>1286.45833333329938</v>
      </c>
      <c r="U181" s="37">
        <f>F181-F351</f>
        <v>133.458333333299379</v>
      </c>
      <c r="V181" s="37">
        <f>G181-G351</f>
        <v>-1916.54166666670062</v>
      </c>
      <c r="W181" s="37">
        <f>H181-H351</f>
        <v>-2921.54166666670062</v>
      </c>
      <c r="X181" s="37">
        <f>I181-I351</f>
        <v>-2391.54166666670062</v>
      </c>
      <c r="Y181" s="37">
        <f>J181-J351</f>
        <v>-1505.54166666670062</v>
      </c>
      <c r="Z181" s="37">
        <f>K181-K351</f>
        <v>-2355.54166666670062</v>
      </c>
      <c r="AA181" s="37">
        <f>L181-L351</f>
        <v>-1100.54166666670062</v>
      </c>
      <c r="AB181" s="37">
        <f>M181-M351</f>
        <v>-29.5416666667006211</v>
      </c>
      <c r="AC181" s="37">
        <f>N181-N351</f>
        <v>4912.45833333329938</v>
      </c>
      <c r="AD181" s="37">
        <f>O181-O351</f>
        <v>-6129.5</v>
      </c>
      <c r="AF181" s="14" t="n">
        <v>20</v>
      </c>
      <c r="AG181" s="71" t="s">
        <v>113</v>
      </c>
      <c r="AH181" s="37">
        <f>R181*100/C351</f>
        <v>2.27912216697098957</v>
      </c>
      <c r="AI181" s="37">
        <f>S181*100/D351</f>
        <v>-3.32879190016359994</v>
      </c>
      <c r="AJ181" s="37">
        <f>T181*100/E351</f>
        <v>5.60120169587137529</v>
      </c>
      <c r="AK181" s="37">
        <f>U181*100/F351</f>
        <v>0.581073652854149447</v>
      </c>
      <c r="AL181" s="37">
        <f>V181*100/G351</f>
        <v>-8.34456597263180022</v>
      </c>
      <c r="AM181" s="37">
        <f>W181*100/H351</f>
        <v>-12.7203063743944256</v>
      </c>
      <c r="AN181" s="37">
        <f>X181*100/I351</f>
        <v>-10.4127019834151309</v>
      </c>
      <c r="AO181" s="37">
        <f>Y181*100/J351</f>
        <v>-6.55508407698559115</v>
      </c>
      <c r="AP181" s="37">
        <f>Z181*100/K351</f>
        <v>-10.255959043650499</v>
      </c>
      <c r="AQ181" s="37">
        <f>AA181*100/L351</f>
        <v>-4.79172600463348886</v>
      </c>
      <c r="AR181" s="37">
        <f>AB181*100/M351</f>
        <v>-0.12862354663570752</v>
      </c>
      <c r="AS181" s="37">
        <f>AC181*100/N351</f>
        <v>21.388698906608969</v>
      </c>
      <c r="AT181" s="37">
        <f>AD181*100/O351</f>
        <v>-2.22397187335025315</v>
      </c>
    </row>
    <row r="182" spans="1:46">
      <c r="A182" s="23"/>
      <c r="B182" s="23"/>
      <c r="C182" s="47"/>
      <c r="D182" s="47"/>
      <c r="E182" s="47"/>
      <c r="F182" s="47"/>
      <c r="G182" s="47"/>
      <c r="H182" s="47"/>
      <c r="I182" s="47"/>
      <c r="J182" s="47"/>
      <c r="K182" s="47"/>
      <c r="L182" s="47"/>
      <c r="M182" s="47"/>
      <c r="N182" s="47"/>
      <c r="O182" s="47"/>
      <c r="P182" s="14"/>
      <c r="Q182" s="40"/>
      <c r="R182" s="55"/>
      <c r="S182" s="55"/>
      <c r="T182" s="55"/>
      <c r="U182" s="55"/>
      <c r="V182" s="55"/>
      <c r="W182" s="55"/>
      <c r="X182" s="55"/>
      <c r="Y182" s="55"/>
      <c r="Z182" s="55"/>
      <c r="AA182" s="55"/>
      <c r="AB182" s="55"/>
      <c r="AC182" s="55"/>
      <c r="AD182" s="55"/>
      <c r="AF182" s="14"/>
      <c r="AG182" s="40"/>
      <c r="AH182" s="55"/>
      <c r="AI182" s="55"/>
      <c r="AJ182" s="55"/>
      <c r="AK182" s="55"/>
      <c r="AL182" s="55"/>
      <c r="AM182" s="55"/>
      <c r="AN182" s="55"/>
      <c r="AO182" s="55"/>
      <c r="AP182" s="55"/>
      <c r="AQ182" s="55"/>
      <c r="AR182" s="55"/>
      <c r="AS182" s="55"/>
      <c r="AT182" s="55"/>
    </row>
    <row r="183" spans="1:46">
      <c r="A183" s="26" t="n">
        <v>2020</v>
      </c>
      <c r="B183" s="27" t="s">
        <v>101</v>
      </c>
      <c r="C183" s="52">
        <f>C34</f>
        <v>16556</v>
      </c>
      <c r="D183" s="52">
        <f>D34</f>
        <v>15783</v>
      </c>
      <c r="E183" s="52">
        <f>E34</f>
        <v>17140</v>
      </c>
      <c r="F183" s="52">
        <f>F34</f>
        <v>16772</v>
      </c>
      <c r="G183" s="52">
        <f>G34</f>
        <v>14716</v>
      </c>
      <c r="H183" s="52">
        <f>H34</f>
        <v>13924</v>
      </c>
      <c r="I183" s="52">
        <f>I34</f>
        <v>14311</v>
      </c>
      <c r="J183" s="52">
        <f>J34</f>
        <v>15494</v>
      </c>
      <c r="K183" s="52">
        <f>K34</f>
        <v>14579</v>
      </c>
      <c r="L183" s="52">
        <f>L34</f>
        <v>15743</v>
      </c>
      <c r="M183" s="52">
        <f>M34</f>
        <v>17317</v>
      </c>
      <c r="N183" s="52">
        <f>N34</f>
        <v>22460</v>
      </c>
      <c r="O183" s="52">
        <f>O34</f>
        <v>194795</v>
      </c>
      <c r="P183" s="14" t="n">
        <v>20</v>
      </c>
      <c r="Q183" s="69" t="str">
        <f>B183</f>
        <v>80-85</v>
      </c>
      <c r="R183" s="36">
        <f>C183-C353</f>
        <v>2403.0625</v>
      </c>
      <c r="S183" s="36">
        <f>D183-D353</f>
        <v>1630.0625</v>
      </c>
      <c r="T183" s="36">
        <f>E183-E353</f>
        <v>2987.0625</v>
      </c>
      <c r="U183" s="36">
        <f>F183-F353</f>
        <v>2619.0625</v>
      </c>
      <c r="V183" s="36">
        <f>G183-G353</f>
        <v>563.0625</v>
      </c>
      <c r="W183" s="36">
        <f>H183-H353</f>
        <v>-228.9375</v>
      </c>
      <c r="X183" s="36">
        <f>I183-I353</f>
        <v>158.0625</v>
      </c>
      <c r="Y183" s="36">
        <f>J183-J353</f>
        <v>1341.0625</v>
      </c>
      <c r="Z183" s="36">
        <f>K183-K353</f>
        <v>426.0625</v>
      </c>
      <c r="AA183" s="36">
        <f>L183-L353</f>
        <v>1590.0625</v>
      </c>
      <c r="AB183" s="36">
        <f>M183-M353</f>
        <v>3164.0625</v>
      </c>
      <c r="AC183" s="36">
        <f>N183-N353</f>
        <v>8307.0625</v>
      </c>
      <c r="AD183" s="36">
        <f>O183-O353</f>
        <v>24959.75</v>
      </c>
      <c r="AF183" s="14" t="n">
        <v>20</v>
      </c>
      <c r="AG183" s="69" t="s">
        <v>101</v>
      </c>
      <c r="AH183" s="36">
        <f>R183*100/C353</f>
        <v>16.9792490074940261</v>
      </c>
      <c r="AI183" s="36">
        <f>S183*100/D353</f>
        <v>11.5174853276925724</v>
      </c>
      <c r="AJ183" s="36">
        <f>T183*100/E353</f>
        <v>21.1056008690775307</v>
      </c>
      <c r="AK183" s="36">
        <f>U183*100/F353</f>
        <v>18.5054339426002556</v>
      </c>
      <c r="AL183" s="36">
        <f>V183*100/G353</f>
        <v>3.97841437510764138</v>
      </c>
      <c r="AM183" s="36">
        <f>W183*100/H353</f>
        <v>-1.61759705361519472</v>
      </c>
      <c r="AN183" s="36">
        <f>X183*100/I353</f>
        <v>1.11681762178346378</v>
      </c>
      <c r="AO183" s="36">
        <f>Y183*100/J353</f>
        <v>9.47550640988840698</v>
      </c>
      <c r="AP183" s="36">
        <f>Z183*100/K353</f>
        <v>3.0104174486745241</v>
      </c>
      <c r="AQ183" s="36">
        <f>AA183*100/L353</f>
        <v>11.2348584878580855</v>
      </c>
      <c r="AR183" s="36">
        <f>AB183*100/M353</f>
        <v>22.3562246353451357</v>
      </c>
      <c r="AS183" s="36">
        <f>AC183*100/N353</f>
        <v>58.6949705670642601</v>
      </c>
      <c r="AT183" s="36">
        <f>AD183*100/O353</f>
        <v>14.696448469914225</v>
      </c>
    </row>
    <row r="184" spans="1:46">
      <c r="A184" s="26" t="n">
        <v>2020</v>
      </c>
      <c r="B184" s="27" t="s">
        <v>102</v>
      </c>
      <c r="C184" s="52">
        <f>C35</f>
        <v>15577</v>
      </c>
      <c r="D184" s="52">
        <f>D35</f>
        <v>14530</v>
      </c>
      <c r="E184" s="52">
        <f>E35</f>
        <v>16076</v>
      </c>
      <c r="F184" s="52">
        <f>F35</f>
        <v>15569</v>
      </c>
      <c r="G184" s="52">
        <f>G35</f>
        <v>13959</v>
      </c>
      <c r="H184" s="52">
        <f>H35</f>
        <v>13143</v>
      </c>
      <c r="I184" s="52">
        <f>I35</f>
        <v>13202</v>
      </c>
      <c r="J184" s="52">
        <f>J35</f>
        <v>14477</v>
      </c>
      <c r="K184" s="52">
        <f>K35</f>
        <v>13704</v>
      </c>
      <c r="L184" s="52">
        <f>L35</f>
        <v>14762</v>
      </c>
      <c r="M184" s="52">
        <f>M35</f>
        <v>16683</v>
      </c>
      <c r="N184" s="52">
        <f>N35</f>
        <v>21929</v>
      </c>
      <c r="O184" s="52">
        <f>O35</f>
        <v>183611</v>
      </c>
      <c r="P184" s="14" t="n">
        <v>20</v>
      </c>
      <c r="Q184" s="69" t="str">
        <f>B184</f>
        <v>85-90</v>
      </c>
      <c r="R184" s="36">
        <f>C184-C354</f>
        <v>1242.6875</v>
      </c>
      <c r="S184" s="36">
        <f>D184-D354</f>
        <v>195.6875</v>
      </c>
      <c r="T184" s="36">
        <f>E184-E354</f>
        <v>1741.6875</v>
      </c>
      <c r="U184" s="36">
        <f>F184-F354</f>
        <v>1234.6875</v>
      </c>
      <c r="V184" s="36">
        <f>G184-G354</f>
        <v>-375.3125</v>
      </c>
      <c r="W184" s="36">
        <f>H184-H354</f>
        <v>-1191.3125</v>
      </c>
      <c r="X184" s="36">
        <f>I184-I354</f>
        <v>-1132.3125</v>
      </c>
      <c r="Y184" s="36">
        <f>J184-J354</f>
        <v>142.6875</v>
      </c>
      <c r="Z184" s="36">
        <f>K184-K354</f>
        <v>-630.3125</v>
      </c>
      <c r="AA184" s="36">
        <f>L184-L354</f>
        <v>427.6875</v>
      </c>
      <c r="AB184" s="36">
        <f>M184-M354</f>
        <v>2348.6875</v>
      </c>
      <c r="AC184" s="36">
        <f>N184-N354</f>
        <v>7594.6875</v>
      </c>
      <c r="AD184" s="36">
        <f>O184-O354</f>
        <v>11599.25</v>
      </c>
      <c r="AF184" s="14" t="n">
        <v>20</v>
      </c>
      <c r="AG184" s="69" t="s">
        <v>102</v>
      </c>
      <c r="AH184" s="36">
        <f>R184*100/C354</f>
        <v>8.6693205551364958</v>
      </c>
      <c r="AI184" s="36">
        <f>S184*100/D354</f>
        <v>1.36516836785859108</v>
      </c>
      <c r="AJ184" s="36">
        <f>T184*100/E354</f>
        <v>12.1504780923396218</v>
      </c>
      <c r="AK184" s="36">
        <f>U184*100/F354</f>
        <v>8.61351041425949049</v>
      </c>
      <c r="AL184" s="36">
        <f>V184*100/G354</f>
        <v>-2.61828043723757231</v>
      </c>
      <c r="AM184" s="36">
        <f>W184*100/H354</f>
        <v>-8.31091480669198468</v>
      </c>
      <c r="AN184" s="36">
        <f>X184*100/I354</f>
        <v>-7.89931501772407962</v>
      </c>
      <c r="AO184" s="36">
        <f>Y184*100/J354</f>
        <v>0.995426184548439252</v>
      </c>
      <c r="AP184" s="36">
        <f>Z184*100/K354</f>
        <v>-4.39722867769207593</v>
      </c>
      <c r="AQ184" s="36">
        <f>AA184*100/L354</f>
        <v>2.98366245329170852</v>
      </c>
      <c r="AR184" s="36">
        <f>AB184*100/M354</f>
        <v>16.3850725313823027</v>
      </c>
      <c r="AS184" s="36">
        <f>AC184*100/N354</f>
        <v>52.9825724114777046</v>
      </c>
      <c r="AT184" s="36">
        <f>AD184*100/O354</f>
        <v>6.74328933924572027</v>
      </c>
    </row>
    <row r="185" spans="1:46">
      <c r="A185" s="26" t="n">
        <v>2020</v>
      </c>
      <c r="B185" s="27" t="s">
        <v>103</v>
      </c>
      <c r="C185" s="52">
        <f>C36</f>
        <v>12282</v>
      </c>
      <c r="D185" s="52">
        <f>D36</f>
        <v>11487</v>
      </c>
      <c r="E185" s="52">
        <f>E36</f>
        <v>12598</v>
      </c>
      <c r="F185" s="52">
        <f>F36</f>
        <v>11993</v>
      </c>
      <c r="G185" s="52">
        <f>G36</f>
        <v>10418</v>
      </c>
      <c r="H185" s="52">
        <f>H36</f>
        <v>9958</v>
      </c>
      <c r="I185" s="52">
        <f>I36</f>
        <v>10273</v>
      </c>
      <c r="J185" s="52">
        <f>J36</f>
        <v>11328</v>
      </c>
      <c r="K185" s="52">
        <f>K36</f>
        <v>10156</v>
      </c>
      <c r="L185" s="52">
        <f>L36</f>
        <v>11389</v>
      </c>
      <c r="M185" s="52">
        <f>M36</f>
        <v>12498</v>
      </c>
      <c r="N185" s="52">
        <f>N36</f>
        <v>16834</v>
      </c>
      <c r="O185" s="52">
        <f>O36</f>
        <v>141214</v>
      </c>
      <c r="P185" s="14" t="n">
        <v>20</v>
      </c>
      <c r="Q185" s="69" t="str">
        <f>B185</f>
        <v>90-95</v>
      </c>
      <c r="R185" s="36">
        <f>C185-C355</f>
        <v>1596.39583333329938</v>
      </c>
      <c r="S185" s="36">
        <f>D185-D355</f>
        <v>801.395833333299379</v>
      </c>
      <c r="T185" s="36">
        <f>E185-E355</f>
        <v>1912.39583333329938</v>
      </c>
      <c r="U185" s="36">
        <f>F185-F355</f>
        <v>1307.39583333329938</v>
      </c>
      <c r="V185" s="36">
        <f>G185-G355</f>
        <v>-267.604166666700621</v>
      </c>
      <c r="W185" s="36">
        <f>H185-H355</f>
        <v>-727.604166666700621</v>
      </c>
      <c r="X185" s="36">
        <f>I185-I355</f>
        <v>-412.604166666700621</v>
      </c>
      <c r="Y185" s="36">
        <f>J185-J355</f>
        <v>642.395833333299379</v>
      </c>
      <c r="Z185" s="36">
        <f>K185-K355</f>
        <v>-529.604166666700621</v>
      </c>
      <c r="AA185" s="36">
        <f>L185-L355</f>
        <v>703.395833333299379</v>
      </c>
      <c r="AB185" s="36">
        <f>M185-M355</f>
        <v>1812.39583333329938</v>
      </c>
      <c r="AC185" s="36">
        <f>N185-N355</f>
        <v>6148.39583333329938</v>
      </c>
      <c r="AD185" s="36">
        <f>O185-O355</f>
        <v>12986.75</v>
      </c>
      <c r="AF185" s="14" t="n">
        <v>20</v>
      </c>
      <c r="AG185" s="69" t="s">
        <v>103</v>
      </c>
      <c r="AH185" s="36">
        <f>R185*100/C355</f>
        <v>14.9396871569807033</v>
      </c>
      <c r="AI185" s="36">
        <f>S185*100/D355</f>
        <v>7.49977091452835243</v>
      </c>
      <c r="AJ185" s="36">
        <f>T185*100/E355</f>
        <v>17.896936883540377</v>
      </c>
      <c r="AK185" s="36">
        <f>U185*100/F355</f>
        <v>12.2351138311080909</v>
      </c>
      <c r="AL185" s="36">
        <f>V185*100/G355</f>
        <v>-2.50434287563712221</v>
      </c>
      <c r="AM185" s="36">
        <f>W185*100/H355</f>
        <v>-6.80920007252778525</v>
      </c>
      <c r="AN185" s="36">
        <f>X185*100/I355</f>
        <v>-3.86130873117874387</v>
      </c>
      <c r="AO185" s="36">
        <f>Y185*100/J355</f>
        <v>6.01178766603788528</v>
      </c>
      <c r="AP185" s="36">
        <f>Z185*100/K355</f>
        <v>-4.95623980082267312</v>
      </c>
      <c r="AQ185" s="36">
        <f>AA185*100/L355</f>
        <v>6.58264916388642884</v>
      </c>
      <c r="AR185" s="36">
        <f>AB185*100/M355</f>
        <v>16.9610983624771876</v>
      </c>
      <c r="AS185" s="36">
        <f>AC185*100/N355</f>
        <v>57.5390566357770012</v>
      </c>
      <c r="AT185" s="36">
        <f>AD185*100/O355</f>
        <v>10.1279174278478248</v>
      </c>
    </row>
    <row r="186" spans="1:46">
      <c r="A186" s="26" t="n">
        <v>2020</v>
      </c>
      <c r="B186" s="27" t="s">
        <v>114</v>
      </c>
      <c r="C186" s="52">
        <f>C37</f>
        <v>4993</v>
      </c>
      <c r="D186" s="52">
        <f>D37</f>
        <v>4759</v>
      </c>
      <c r="E186" s="52">
        <f>E37</f>
        <v>5281</v>
      </c>
      <c r="F186" s="52">
        <f>F37</f>
        <v>4933</v>
      </c>
      <c r="G186" s="52">
        <f>G37</f>
        <v>4366</v>
      </c>
      <c r="H186" s="52">
        <f>H37</f>
        <v>4235</v>
      </c>
      <c r="I186" s="52">
        <f>I37</f>
        <v>4232</v>
      </c>
      <c r="J186" s="52">
        <f>J37</f>
        <v>4768</v>
      </c>
      <c r="K186" s="52">
        <f>K37</f>
        <v>4431</v>
      </c>
      <c r="L186" s="52">
        <f>L37</f>
        <v>4685</v>
      </c>
      <c r="M186" s="52">
        <f>M37</f>
        <v>5222</v>
      </c>
      <c r="N186" s="52">
        <f>N37</f>
        <v>6974</v>
      </c>
      <c r="O186" s="52">
        <f>O37</f>
        <v>58879</v>
      </c>
      <c r="P186" s="14" t="n">
        <v>20</v>
      </c>
      <c r="Q186" s="72" t="str">
        <f>B186</f>
        <v>95+</v>
      </c>
      <c r="R186" s="36">
        <f>C186-C356</f>
        <v>762.583333333330302</v>
      </c>
      <c r="S186" s="36">
        <f>D186-D356</f>
        <v>528.583333333330302</v>
      </c>
      <c r="T186" s="36">
        <f>E186-E356</f>
        <v>1050.5833333333303</v>
      </c>
      <c r="U186" s="36">
        <f>F186-F356</f>
        <v>702.583333333330302</v>
      </c>
      <c r="V186" s="36">
        <f>G186-G356</f>
        <v>135.583333333330302</v>
      </c>
      <c r="W186" s="36">
        <f>H186-H356</f>
        <v>4.58333333333030168</v>
      </c>
      <c r="X186" s="36">
        <f>I186-I356</f>
        <v>1.58333333333030168</v>
      </c>
      <c r="Y186" s="36">
        <f>J186-J356</f>
        <v>537.583333333330302</v>
      </c>
      <c r="Z186" s="36">
        <f>K186-K356</f>
        <v>200.583333333330302</v>
      </c>
      <c r="AA186" s="36">
        <f>L186-L356</f>
        <v>454.583333333330302</v>
      </c>
      <c r="AB186" s="36">
        <f>M186-M356</f>
        <v>991.583333333330302</v>
      </c>
      <c r="AC186" s="36">
        <f>N186-N356</f>
        <v>2743.5833333333303</v>
      </c>
      <c r="AD186" s="36">
        <f>O186-O356</f>
        <v>8114</v>
      </c>
      <c r="AF186" s="14" t="n">
        <v>20</v>
      </c>
      <c r="AG186" s="72" t="s">
        <v>114</v>
      </c>
      <c r="AH186" s="36">
        <f>R186*100/C356</f>
        <v>18.0261991529596237</v>
      </c>
      <c r="AI186" s="36">
        <f>S186*100/D356</f>
        <v>12.4948291145473362</v>
      </c>
      <c r="AJ186" s="36">
        <f>T186*100/E356</f>
        <v>24.8340392002362869</v>
      </c>
      <c r="AK186" s="36">
        <f>U186*100/F356</f>
        <v>16.6078991431103198</v>
      </c>
      <c r="AL186" s="36">
        <f>V186*100/G356</f>
        <v>3.20496405003439122</v>
      </c>
      <c r="AM186" s="36">
        <f>W186*100/H356</f>
        <v>0.108342361863416837</v>
      </c>
      <c r="AN186" s="36">
        <f>X186*100/I356</f>
        <v>0.0374273613709516173</v>
      </c>
      <c r="AO186" s="36">
        <f>Y186*100/J356</f>
        <v>12.7075741160247322</v>
      </c>
      <c r="AP186" s="36">
        <f>Z186*100/K356</f>
        <v>4.74145572737113863</v>
      </c>
      <c r="AQ186" s="36">
        <f>AA186*100/L356</f>
        <v>10.7455924357331938</v>
      </c>
      <c r="AR186" s="36">
        <f>AB186*100/M356</f>
        <v>23.4393775238844704</v>
      </c>
      <c r="AS186" s="36">
        <f>AC186*100/N356</f>
        <v>64.8537378114841658</v>
      </c>
      <c r="AT186" s="36">
        <f>AD186*100/O356</f>
        <v>15.9834531665517581</v>
      </c>
    </row>
    <row r="187" spans="18:46">
      <c r="R187" s="14"/>
      <c r="S187" s="14"/>
      <c r="T187" s="14"/>
      <c r="U187" s="14"/>
      <c r="V187" s="14"/>
      <c r="W187" s="14"/>
      <c r="X187" s="14"/>
      <c r="Y187" s="14"/>
      <c r="Z187" s="14"/>
      <c r="AA187" s="14"/>
      <c r="AB187" s="14"/>
      <c r="AC187" s="14"/>
      <c r="AD187" s="14"/>
      <c r="AG187" s="14"/>
      <c r="AH187" s="14"/>
      <c r="AI187" s="14"/>
      <c r="AJ187" s="14"/>
      <c r="AK187" s="14"/>
      <c r="AL187" s="14"/>
      <c r="AM187" s="14"/>
      <c r="AN187" s="14"/>
      <c r="AO187" s="14"/>
      <c r="AP187" s="14"/>
      <c r="AQ187" s="14"/>
      <c r="AR187" s="14"/>
      <c r="AS187" s="14"/>
      <c r="AT187" s="14"/>
    </row>
    <row r="188" spans="1:46">
      <c r="A188" s="254" t="s">
        <v>34</v>
      </c>
      <c r="B188" s="255" t="s">
        <v>61</v>
      </c>
      <c r="C188" s="56">
        <f>SUM(C183:C186)</f>
        <v>49408</v>
      </c>
      <c r="D188" s="56">
        <f>SUM(D183:D186)</f>
        <v>46559</v>
      </c>
      <c r="E188" s="56">
        <f>SUM(E183:E186)</f>
        <v>51095</v>
      </c>
      <c r="F188" s="56">
        <f>SUM(F183:F186)</f>
        <v>49267</v>
      </c>
      <c r="G188" s="56">
        <f>SUM(G183:G186)</f>
        <v>43459</v>
      </c>
      <c r="H188" s="56">
        <f>SUM(H183:H186)</f>
        <v>41260</v>
      </c>
      <c r="I188" s="56">
        <f>SUM(I183:I186)</f>
        <v>42018</v>
      </c>
      <c r="J188" s="56">
        <f>SUM(J183:J186)</f>
        <v>46067</v>
      </c>
      <c r="K188" s="56">
        <f>SUM(K183:K186)</f>
        <v>42870</v>
      </c>
      <c r="L188" s="56">
        <f>SUM(L183:L186)</f>
        <v>46579</v>
      </c>
      <c r="M188" s="56">
        <f>SUM(M183:M186)</f>
        <v>51720</v>
      </c>
      <c r="N188" s="56">
        <f>SUM(N183:N186)</f>
        <v>68197</v>
      </c>
      <c r="O188" s="56">
        <f>SUM(O183:O186)</f>
        <v>578499</v>
      </c>
      <c r="P188" s="14" t="n">
        <v>20</v>
      </c>
      <c r="Q188" s="79" t="str">
        <f>B188</f>
        <v>80+</v>
      </c>
      <c r="R188" s="36">
        <f>C188-C358</f>
        <v>6004.72916666670062</v>
      </c>
      <c r="S188" s="36">
        <f>D188-D358</f>
        <v>3155.72916666670062</v>
      </c>
      <c r="T188" s="36">
        <f>E188-E358</f>
        <v>7691.72916666670062</v>
      </c>
      <c r="U188" s="36">
        <f>F188-F358</f>
        <v>5863.72916666670062</v>
      </c>
      <c r="V188" s="36">
        <f>G188-G358</f>
        <v>55.7291666667006211</v>
      </c>
      <c r="W188" s="36">
        <f>H188-H358</f>
        <v>-2143.27083333329938</v>
      </c>
      <c r="X188" s="36">
        <f>I188-I358</f>
        <v>-1385.27083333329938</v>
      </c>
      <c r="Y188" s="36">
        <f>J188-J358</f>
        <v>2663.72916666670062</v>
      </c>
      <c r="Z188" s="36">
        <f>K188-K358</f>
        <v>-533.270833333299379</v>
      </c>
      <c r="AA188" s="36">
        <f>L188-L358</f>
        <v>3175.72916666670062</v>
      </c>
      <c r="AB188" s="36">
        <f>M188-M358</f>
        <v>8316.72916666670062</v>
      </c>
      <c r="AC188" s="36">
        <f>N188-N358</f>
        <v>24793.7291666667006</v>
      </c>
      <c r="AD188" s="36">
        <f>O188-O358</f>
        <v>57659.75</v>
      </c>
      <c r="AF188" s="14" t="n">
        <v>20</v>
      </c>
      <c r="AG188" s="74" t="s">
        <v>61</v>
      </c>
      <c r="AH188" s="36">
        <f>R188*100/C358</f>
        <v>13.8347388373668956</v>
      </c>
      <c r="AI188" s="36">
        <f>S188*100/D358</f>
        <v>7.27071740465036598</v>
      </c>
      <c r="AJ188" s="36">
        <f>T188*100/E358</f>
        <v>17.7215426832752101</v>
      </c>
      <c r="AK188" s="36">
        <f>U188*100/F358</f>
        <v>13.5098785277800122</v>
      </c>
      <c r="AL188" s="36">
        <f>V188*100/G358</f>
        <v>0.128398541392648058</v>
      </c>
      <c r="AM188" s="36">
        <f>W188*100/H358</f>
        <v>-4.93803990386661873</v>
      </c>
      <c r="AN188" s="36">
        <f>X188*100/I358</f>
        <v>-3.19162774310876385</v>
      </c>
      <c r="AO188" s="36">
        <f>Y188*100/J358</f>
        <v>6.13716228183656032</v>
      </c>
      <c r="AP188" s="36">
        <f>Z188*100/K358</f>
        <v>-1.2286420426263176</v>
      </c>
      <c r="AQ188" s="36">
        <f>AA188*100/L358</f>
        <v>7.31679688118751237</v>
      </c>
      <c r="AR188" s="36">
        <f>AB188*100/M358</f>
        <v>19.1615263250610397</v>
      </c>
      <c r="AS188" s="36">
        <f>AC188*100/N358</f>
        <v>57.1241030701892356</v>
      </c>
      <c r="AT188" s="36">
        <f>AD188*100/O358</f>
        <v>11.07054623859473</v>
      </c>
    </row>
    <row r="189" spans="1:46">
      <c r="A189" s="258" t="s">
        <v>34</v>
      </c>
      <c r="B189" s="256" t="s">
        <v>62</v>
      </c>
      <c r="C189" s="59">
        <f>C188+C181</f>
        <v>72899</v>
      </c>
      <c r="D189" s="59">
        <f>D188+D181</f>
        <v>68762</v>
      </c>
      <c r="E189" s="59">
        <f>E188+E181</f>
        <v>75349</v>
      </c>
      <c r="F189" s="59">
        <f>F188+F181</f>
        <v>72368</v>
      </c>
      <c r="G189" s="59">
        <f>G188+G181</f>
        <v>64510</v>
      </c>
      <c r="H189" s="59">
        <f>H188+H181</f>
        <v>61306</v>
      </c>
      <c r="I189" s="59">
        <f>I188+I181</f>
        <v>62594</v>
      </c>
      <c r="J189" s="59">
        <f>J188+J181</f>
        <v>67529</v>
      </c>
      <c r="K189" s="59">
        <f>K188+K181</f>
        <v>63482</v>
      </c>
      <c r="L189" s="59">
        <f>L188+L181</f>
        <v>68446</v>
      </c>
      <c r="M189" s="59">
        <f>M188+M181</f>
        <v>74658</v>
      </c>
      <c r="N189" s="59">
        <f>N188+N181</f>
        <v>96077</v>
      </c>
      <c r="O189" s="59">
        <f>O188+O181</f>
        <v>847980</v>
      </c>
      <c r="P189" s="14" t="n">
        <v>20</v>
      </c>
      <c r="Q189" s="79" t="str">
        <f>B189</f>
        <v>65+</v>
      </c>
      <c r="R189" s="36">
        <f>C189-C359</f>
        <v>6528.1875</v>
      </c>
      <c r="S189" s="36">
        <f>D189-D359</f>
        <v>2391.1875</v>
      </c>
      <c r="T189" s="36">
        <f>E189-E359</f>
        <v>8978.1875</v>
      </c>
      <c r="U189" s="36">
        <f>F189-F359</f>
        <v>5997.1875</v>
      </c>
      <c r="V189" s="36">
        <f>G189-G359</f>
        <v>-1860.8125</v>
      </c>
      <c r="W189" s="36">
        <f>H189-H359</f>
        <v>-5064.8125</v>
      </c>
      <c r="X189" s="36">
        <f>I189-I359</f>
        <v>-3776.8125</v>
      </c>
      <c r="Y189" s="36">
        <f>J189-J359</f>
        <v>1158.1875</v>
      </c>
      <c r="Z189" s="36">
        <f>K189-K359</f>
        <v>-2888.8125</v>
      </c>
      <c r="AA189" s="36">
        <f>L189-L359</f>
        <v>2075.1875</v>
      </c>
      <c r="AB189" s="36">
        <f>M189-M359</f>
        <v>8287.1875</v>
      </c>
      <c r="AC189" s="36">
        <f>N189-N359</f>
        <v>29706.1875</v>
      </c>
      <c r="AD189" s="36">
        <f>O189-O359</f>
        <v>51530.25</v>
      </c>
      <c r="AF189" s="14" t="n">
        <v>20</v>
      </c>
      <c r="AG189" s="74" t="s">
        <v>62</v>
      </c>
      <c r="AH189" s="36">
        <f>R189*100/C359</f>
        <v>9.83593126873352652</v>
      </c>
      <c r="AI189" s="36">
        <f>S189*100/D359</f>
        <v>3.60276966625954742</v>
      </c>
      <c r="AJ189" s="36">
        <f>T189*100/E359</f>
        <v>13.5273129284050881</v>
      </c>
      <c r="AK189" s="36">
        <f>U189*100/F359</f>
        <v>9.03588079473940375</v>
      </c>
      <c r="AL189" s="36">
        <f>V189*100/G359</f>
        <v>-2.80366087126023977</v>
      </c>
      <c r="AM189" s="36">
        <f>W189*100/H359</f>
        <v>-7.63108407027562041</v>
      </c>
      <c r="AN189" s="36">
        <f>X189*100/I359</f>
        <v>-5.69047199776257084</v>
      </c>
      <c r="AO189" s="36">
        <f>Y189*100/J359</f>
        <v>1.74502534529014541</v>
      </c>
      <c r="AP189" s="36">
        <f>Z189*100/K359</f>
        <v>-4.35253448193059267</v>
      </c>
      <c r="AQ189" s="36">
        <f>AA189*100/L359</f>
        <v>3.12665676648150104</v>
      </c>
      <c r="AR189" s="36">
        <f>AB189*100/M359</f>
        <v>12.4861926317385379</v>
      </c>
      <c r="AS189" s="36">
        <f>AC189*100/N359</f>
        <v>44.7579084556181996</v>
      </c>
      <c r="AT189" s="36">
        <f>AD189*100/O359</f>
        <v>6.46999386966974388</v>
      </c>
    </row>
    <row r="190" spans="1:46">
      <c r="A190" s="258" t="s">
        <v>34</v>
      </c>
      <c r="B190" s="58" t="s">
        <v>115</v>
      </c>
      <c r="C190" s="59">
        <f>C166+C171+C176</f>
        <v>12081</v>
      </c>
      <c r="D190" s="59">
        <f>D166+D171+D176</f>
        <v>11268</v>
      </c>
      <c r="E190" s="59">
        <f>E166+E171+E176</f>
        <v>12047</v>
      </c>
      <c r="F190" s="59">
        <f>F166+F171+F176</f>
        <v>11462</v>
      </c>
      <c r="G190" s="59">
        <f>G166+G171+G176</f>
        <v>11325</v>
      </c>
      <c r="H190" s="59">
        <f>H166+H171+H176</f>
        <v>10853</v>
      </c>
      <c r="I190" s="59">
        <f>I166+I171+I176</f>
        <v>11201</v>
      </c>
      <c r="J190" s="59">
        <f>J166+J171+J176</f>
        <v>11213</v>
      </c>
      <c r="K190" s="59">
        <f>K166+K171+K176</f>
        <v>10761</v>
      </c>
      <c r="L190" s="59">
        <f>L166+L171+L176</f>
        <v>11335</v>
      </c>
      <c r="M190" s="59">
        <f>M166+M171+M176</f>
        <v>11331</v>
      </c>
      <c r="N190" s="59">
        <f>N166+N171+N176</f>
        <v>12715</v>
      </c>
      <c r="O190" s="59">
        <f>O166+O171+O176</f>
        <v>137592</v>
      </c>
      <c r="P190" s="14" t="n">
        <v>20</v>
      </c>
      <c r="Q190" s="79" t="str">
        <f>B190</f>
        <v>0-65</v>
      </c>
      <c r="R190" s="36">
        <f>C190-C360</f>
        <v>586.0625</v>
      </c>
      <c r="S190" s="36">
        <f>D190-D360</f>
        <v>-226.9375</v>
      </c>
      <c r="T190" s="36">
        <f>E190-E360</f>
        <v>552.0625</v>
      </c>
      <c r="U190" s="36">
        <f>F190-F360</f>
        <v>-32.9375</v>
      </c>
      <c r="V190" s="36">
        <f>G190-G360</f>
        <v>-169.9375</v>
      </c>
      <c r="W190" s="36">
        <f>H190-H360</f>
        <v>-641.9375</v>
      </c>
      <c r="X190" s="36">
        <f>I190-I360</f>
        <v>-293.9375</v>
      </c>
      <c r="Y190" s="36">
        <f>J190-J360</f>
        <v>-281.9375</v>
      </c>
      <c r="Z190" s="36">
        <f>K190-K360</f>
        <v>-733.9375</v>
      </c>
      <c r="AA190" s="36">
        <f>L190-L360</f>
        <v>-159.9375</v>
      </c>
      <c r="AB190" s="36">
        <f>M190-M360</f>
        <v>-163.9375</v>
      </c>
      <c r="AC190" s="36">
        <f>N190-N360</f>
        <v>1220.0625</v>
      </c>
      <c r="AD190" s="36">
        <f>O190-O360</f>
        <v>-347.25</v>
      </c>
      <c r="AF190" s="14" t="n">
        <v>20</v>
      </c>
      <c r="AG190" s="74" t="s">
        <v>115</v>
      </c>
      <c r="AH190" s="36">
        <f>R190*100/C360</f>
        <v>5.09844007416308287</v>
      </c>
      <c r="AI190" s="36">
        <f>S190*100/D360</f>
        <v>-1.97423865940984893</v>
      </c>
      <c r="AJ190" s="36">
        <f>T190*100/E360</f>
        <v>4.80265769170123846</v>
      </c>
      <c r="AK190" s="36">
        <f>U190*100/F360</f>
        <v>-0.286539183009911991</v>
      </c>
      <c r="AL190" s="36">
        <f>V190*100/G360</f>
        <v>-1.47836819469440357</v>
      </c>
      <c r="AM190" s="36">
        <f>W190*100/H360</f>
        <v>-5.5845236218117762</v>
      </c>
      <c r="AN190" s="36">
        <f>X190*100/I360</f>
        <v>-2.55710394249642503</v>
      </c>
      <c r="AO190" s="36">
        <f>Y190*100/J360</f>
        <v>-2.45271016045106816</v>
      </c>
      <c r="AP190" s="36">
        <f>Z190*100/K360</f>
        <v>-6.38487595082617876</v>
      </c>
      <c r="AQ190" s="36">
        <f>AA190*100/L360</f>
        <v>-1.39137337632327274</v>
      </c>
      <c r="AR190" s="36">
        <f>AB190*100/M360</f>
        <v>-1.426171303671725</v>
      </c>
      <c r="AS190" s="36">
        <f>AC190*100/N360</f>
        <v>10.6139115588927737</v>
      </c>
      <c r="AT190" s="36">
        <f>AD190*100/O360</f>
        <v>-0.25174125566145964</v>
      </c>
    </row>
    <row r="191" spans="1:46">
      <c r="A191" s="258" t="s">
        <v>34</v>
      </c>
      <c r="B191" s="256" t="s">
        <v>64</v>
      </c>
      <c r="C191" s="59">
        <f>C166+C171</f>
        <v>2565</v>
      </c>
      <c r="D191" s="59">
        <f>D166+D171</f>
        <v>2403</v>
      </c>
      <c r="E191" s="59">
        <f>E166+E171</f>
        <v>2557</v>
      </c>
      <c r="F191" s="59">
        <f>F166+F171</f>
        <v>2506</v>
      </c>
      <c r="G191" s="59">
        <f>G166+G171</f>
        <v>2433</v>
      </c>
      <c r="H191" s="59">
        <f>H166+H171</f>
        <v>2392</v>
      </c>
      <c r="I191" s="59">
        <f>I166+I171</f>
        <v>2447</v>
      </c>
      <c r="J191" s="59">
        <f>J166+J171</f>
        <v>2451</v>
      </c>
      <c r="K191" s="59">
        <f>K166+K171</f>
        <v>2344</v>
      </c>
      <c r="L191" s="59">
        <f>L166+L171</f>
        <v>2346</v>
      </c>
      <c r="M191" s="59">
        <f>M166+M171</f>
        <v>2305</v>
      </c>
      <c r="N191" s="59">
        <f>N166+N171</f>
        <v>2576</v>
      </c>
      <c r="O191" s="59">
        <f>O166+O171</f>
        <v>29325</v>
      </c>
      <c r="P191" s="14" t="n">
        <v>20</v>
      </c>
      <c r="Q191" s="79" t="str">
        <f>B191</f>
        <v>0-50</v>
      </c>
      <c r="R191" s="36">
        <f>C191-C361</f>
        <v>-39.2708333333298469</v>
      </c>
      <c r="S191" s="36">
        <f>D191-D361</f>
        <v>-201.270833333329847</v>
      </c>
      <c r="T191" s="36">
        <f>E191-E361</f>
        <v>-47.2708333333298469</v>
      </c>
      <c r="U191" s="36">
        <f>F191-F361</f>
        <v>-98.2708333333298469</v>
      </c>
      <c r="V191" s="36">
        <f>G191-G361</f>
        <v>-171.270833333329847</v>
      </c>
      <c r="W191" s="36">
        <f>H191-H361</f>
        <v>-212.270833333329847</v>
      </c>
      <c r="X191" s="36">
        <f>I191-I361</f>
        <v>-157.270833333329847</v>
      </c>
      <c r="Y191" s="36">
        <f>J191-J361</f>
        <v>-153.270833333329847</v>
      </c>
      <c r="Z191" s="36">
        <f>K191-K361</f>
        <v>-260.270833333329847</v>
      </c>
      <c r="AA191" s="36">
        <f>L191-L361</f>
        <v>-258.270833333329847</v>
      </c>
      <c r="AB191" s="36">
        <f>M191-M361</f>
        <v>-299.270833333329847</v>
      </c>
      <c r="AC191" s="36">
        <f>N191-N361</f>
        <v>-28.2708333333298469</v>
      </c>
      <c r="AD191" s="36">
        <f>O191-O361</f>
        <v>-1926.25</v>
      </c>
      <c r="AF191" s="14" t="n">
        <v>20</v>
      </c>
      <c r="AG191" s="74" t="s">
        <v>64</v>
      </c>
      <c r="AH191" s="36">
        <f>R191*100/C361</f>
        <v>-1.50793968241257375</v>
      </c>
      <c r="AI191" s="36">
        <f>S191*100/D361</f>
        <v>-7.72849086036546851</v>
      </c>
      <c r="AJ191" s="36">
        <f>T191*100/E361</f>
        <v>-1.81512739490407444</v>
      </c>
      <c r="AK191" s="36">
        <f>U191*100/F361</f>
        <v>-3.77344906203739194</v>
      </c>
      <c r="AL191" s="36">
        <f>V191*100/G361</f>
        <v>-6.57653693852234067</v>
      </c>
      <c r="AM191" s="36">
        <f>W191*100/H361</f>
        <v>-8.15087396504128137</v>
      </c>
      <c r="AN191" s="36">
        <f>X191*100/I361</f>
        <v>-6.03895844166221352</v>
      </c>
      <c r="AO191" s="36">
        <f>Y191*100/J361</f>
        <v>-5.8853645854164629</v>
      </c>
      <c r="AP191" s="36">
        <f>Z191*100/K361</f>
        <v>-9.99400023999028697</v>
      </c>
      <c r="AQ191" s="36">
        <f>AA191*100/L361</f>
        <v>-9.91720331186741078</v>
      </c>
      <c r="AR191" s="36">
        <f>AB191*100/M361</f>
        <v>-11.4915403383863524</v>
      </c>
      <c r="AS191" s="36">
        <f>AC191*100/N361</f>
        <v>-1.08555657773676018</v>
      </c>
      <c r="AT191" s="36">
        <f>AD191*100/O361</f>
        <v>-6.16375344986200524</v>
      </c>
    </row>
    <row r="192" spans="1:46">
      <c r="A192" s="21"/>
      <c r="B192" s="21"/>
      <c r="C192" s="47" t="str">
        <f>IF(C189+C190=C161,"r","f")</f>
        <v>r</v>
      </c>
      <c r="D192" s="47" t="str">
        <f>IF(D189+D190=D161,"r","f")</f>
        <v>r</v>
      </c>
      <c r="E192" s="47" t="str">
        <f>IF(E189+E190=E161,"r","f")</f>
        <v>r</v>
      </c>
      <c r="F192" s="47" t="str">
        <f>IF(F189+F190=F161,"r","f")</f>
        <v>r</v>
      </c>
      <c r="G192" s="47" t="str">
        <f>IF(G189+G190=G161,"r","f")</f>
        <v>r</v>
      </c>
      <c r="H192" s="47" t="str">
        <f>IF(H189+H190=H161,"r","f")</f>
        <v>r</v>
      </c>
      <c r="I192" s="47" t="str">
        <f>IF(I189+I190=I161,"r","f")</f>
        <v>r</v>
      </c>
      <c r="J192" s="47" t="str">
        <f>IF(J189+J190=J161,"r","f")</f>
        <v>r</v>
      </c>
      <c r="K192" s="47" t="str">
        <f>IF(K189+K190=K161,"r","f")</f>
        <v>r</v>
      </c>
      <c r="L192" s="47" t="str">
        <f>IF(L189+L190=L161,"r","f")</f>
        <v>r</v>
      </c>
      <c r="M192" s="47" t="str">
        <f>IF(M189+M190=M161,"r","f")</f>
        <v>r</v>
      </c>
      <c r="N192" s="47" t="str">
        <f>IF(N189+N190=N161,"r","f")</f>
        <v>r</v>
      </c>
      <c r="O192" s="47" t="str">
        <f>IF(O189+O190=O161,"r","f")</f>
        <v>r</v>
      </c>
      <c r="P192" s="14"/>
      <c r="R192" s="14"/>
      <c r="S192" s="14"/>
      <c r="T192" s="14"/>
      <c r="U192" s="14"/>
      <c r="V192" s="14"/>
      <c r="W192" s="14"/>
      <c r="X192" s="14"/>
      <c r="Y192" s="14"/>
      <c r="Z192" s="14"/>
      <c r="AA192" s="14"/>
      <c r="AB192" s="14"/>
      <c r="AC192" s="14"/>
      <c r="AD192" s="14"/>
      <c r="AF192" s="14"/>
      <c r="AG192" s="14"/>
      <c r="AH192" s="14"/>
      <c r="AI192" s="14"/>
      <c r="AJ192" s="14"/>
      <c r="AK192" s="14"/>
      <c r="AL192" s="14"/>
      <c r="AM192" s="14"/>
      <c r="AN192" s="14"/>
      <c r="AO192" s="14"/>
      <c r="AP192" s="14"/>
      <c r="AQ192" s="14"/>
      <c r="AR192" s="14"/>
      <c r="AS192" s="14"/>
      <c r="AT192" s="14"/>
    </row>
    <row r="193" spans="1:46">
      <c r="A193" s="21"/>
      <c r="B193" s="21"/>
      <c r="C193" s="46"/>
      <c r="D193" s="46"/>
      <c r="E193" s="46"/>
      <c r="F193" s="46"/>
      <c r="G193" s="46"/>
      <c r="H193" s="46"/>
      <c r="I193" s="46"/>
      <c r="J193" s="46"/>
      <c r="K193" s="46"/>
      <c r="L193" s="46"/>
      <c r="M193" s="46"/>
      <c r="N193" s="46"/>
      <c r="O193" s="46"/>
      <c r="P193" s="14"/>
      <c r="Q193" s="38" t="s">
        <v>70</v>
      </c>
      <c r="R193" s="41"/>
      <c r="S193" s="41"/>
      <c r="T193" s="84" t="s">
        <v>109</v>
      </c>
      <c r="U193" s="41"/>
      <c r="V193" s="41"/>
      <c r="W193" s="41"/>
      <c r="X193" s="41"/>
      <c r="Y193" s="41"/>
      <c r="Z193" s="41"/>
      <c r="AA193" s="147"/>
      <c r="AB193" s="147"/>
      <c r="AC193" s="147"/>
      <c r="AD193" s="14"/>
      <c r="AF193" s="14"/>
      <c r="AG193" s="38" t="s">
        <v>70</v>
      </c>
      <c r="AH193" s="41"/>
      <c r="AI193" s="41"/>
      <c r="AJ193" s="84" t="s">
        <v>71</v>
      </c>
      <c r="AK193" s="41"/>
      <c r="AL193" s="41"/>
      <c r="AM193" s="41"/>
      <c r="AN193" s="41"/>
      <c r="AO193" s="41"/>
      <c r="AP193" s="41"/>
      <c r="AQ193" s="38"/>
      <c r="AR193" s="38"/>
      <c r="AS193" s="38"/>
      <c r="AT193" s="14"/>
    </row>
    <row r="194" spans="1:46">
      <c r="A194" s="251" t="s">
        <v>35</v>
      </c>
      <c r="B194" s="31" t="s">
        <v>60</v>
      </c>
      <c r="C194" s="51">
        <f>C38</f>
        <v>85105</v>
      </c>
      <c r="D194" s="51">
        <f>D38</f>
        <v>81009</v>
      </c>
      <c r="E194" s="51">
        <f>E38</f>
        <v>86739</v>
      </c>
      <c r="F194" s="51">
        <f>F38</f>
        <v>77410</v>
      </c>
      <c r="G194" s="51">
        <f>G38</f>
        <v>75669</v>
      </c>
      <c r="H194" s="51">
        <f>H38</f>
        <v>73483</v>
      </c>
      <c r="I194" s="51">
        <f>I38</f>
        <v>76926</v>
      </c>
      <c r="J194" s="51">
        <f>J38</f>
        <v>73444</v>
      </c>
      <c r="K194" s="51">
        <f>K38</f>
        <v>71022</v>
      </c>
      <c r="L194" s="51">
        <f>L38</f>
        <v>77006</v>
      </c>
      <c r="M194" s="51">
        <f>M38</f>
        <v>78378</v>
      </c>
      <c r="N194" s="51">
        <f>N38</f>
        <v>83329</v>
      </c>
      <c r="O194" s="51">
        <f>O38</f>
        <v>939520</v>
      </c>
      <c r="P194" s="41" t="s">
        <v>58</v>
      </c>
      <c r="Q194" s="67" t="str">
        <f>A194</f>
        <v>2019</v>
      </c>
      <c r="R194" s="40" t="s">
        <v>3</v>
      </c>
      <c r="S194" s="40" t="s">
        <v>4</v>
      </c>
      <c r="T194" s="40" t="s">
        <v>5</v>
      </c>
      <c r="U194" s="40" t="s">
        <v>6</v>
      </c>
      <c r="V194" s="40" t="s">
        <v>8</v>
      </c>
      <c r="W194" s="40" t="s">
        <v>9</v>
      </c>
      <c r="X194" s="40" t="s">
        <v>10</v>
      </c>
      <c r="Y194" s="40" t="s">
        <v>11</v>
      </c>
      <c r="Z194" s="40" t="s">
        <v>12</v>
      </c>
      <c r="AA194" s="40" t="s">
        <v>13</v>
      </c>
      <c r="AB194" s="40" t="s">
        <v>14</v>
      </c>
      <c r="AC194" s="40" t="s">
        <v>15</v>
      </c>
      <c r="AD194" s="14" t="s">
        <v>59</v>
      </c>
      <c r="AF194" s="41" t="s">
        <v>58</v>
      </c>
      <c r="AG194" s="67" t="s">
        <v>35</v>
      </c>
      <c r="AH194" s="40" t="s">
        <v>3</v>
      </c>
      <c r="AI194" s="40" t="s">
        <v>4</v>
      </c>
      <c r="AJ194" s="40" t="s">
        <v>5</v>
      </c>
      <c r="AK194" s="40" t="s">
        <v>6</v>
      </c>
      <c r="AL194" s="40" t="s">
        <v>8</v>
      </c>
      <c r="AM194" s="40" t="s">
        <v>9</v>
      </c>
      <c r="AN194" s="40" t="s">
        <v>10</v>
      </c>
      <c r="AO194" s="40" t="s">
        <v>11</v>
      </c>
      <c r="AP194" s="40" t="s">
        <v>12</v>
      </c>
      <c r="AQ194" s="40" t="s">
        <v>13</v>
      </c>
      <c r="AR194" s="40" t="s">
        <v>14</v>
      </c>
      <c r="AS194" s="40" t="s">
        <v>15</v>
      </c>
      <c r="AT194" s="14" t="s">
        <v>59</v>
      </c>
    </row>
    <row r="195" spans="1:46">
      <c r="A195" s="32"/>
      <c r="B195" s="31" t="s">
        <v>60</v>
      </c>
      <c r="C195" s="51">
        <f>C200+C205+C210+C215+C222</f>
        <v>85105</v>
      </c>
      <c r="D195" s="51">
        <f>D200+D205+D210+D215+D222</f>
        <v>81009</v>
      </c>
      <c r="E195" s="51">
        <f>E200+E205+E210+E215+E222</f>
        <v>86739</v>
      </c>
      <c r="F195" s="51">
        <f>F200+F205+F210+F215+F222</f>
        <v>77410</v>
      </c>
      <c r="G195" s="51">
        <f>G200+G205+G210+G215+G222</f>
        <v>75669</v>
      </c>
      <c r="H195" s="51">
        <f>H200+H205+H210+H215+H222</f>
        <v>73483</v>
      </c>
      <c r="I195" s="51">
        <f>I200+I205+I210+I215+I222</f>
        <v>76926</v>
      </c>
      <c r="J195" s="51">
        <f>J200+J205+J210+J215+J222</f>
        <v>73444</v>
      </c>
      <c r="K195" s="51">
        <f>K200+K205+K210+K215+K222</f>
        <v>71022</v>
      </c>
      <c r="L195" s="51">
        <f>L200+L205+L210+L215+L222</f>
        <v>77006</v>
      </c>
      <c r="M195" s="51">
        <f>M200+M205+M210+M215+M222</f>
        <v>78378</v>
      </c>
      <c r="N195" s="51">
        <f>N200+N205+N210+N215+N222</f>
        <v>83329</v>
      </c>
      <c r="O195" s="51">
        <f>O200+O205+O210+O215+O222</f>
        <v>939520</v>
      </c>
      <c r="P195" s="14" t="n">
        <v>19</v>
      </c>
      <c r="Q195" s="68" t="str">
        <f>B195</f>
        <v>  0+</v>
      </c>
      <c r="R195" s="35">
        <f>C195-C331</f>
        <v>7239.25</v>
      </c>
      <c r="S195" s="35">
        <f>D195-D331</f>
        <v>3143.25</v>
      </c>
      <c r="T195" s="35">
        <f>E195-E331</f>
        <v>8873.25</v>
      </c>
      <c r="U195" s="35">
        <f>F195-F331</f>
        <v>-455.75</v>
      </c>
      <c r="V195" s="35">
        <f>G195-G331</f>
        <v>-2196.75</v>
      </c>
      <c r="W195" s="35">
        <f>H195-H331</f>
        <v>-4382.75</v>
      </c>
      <c r="X195" s="35">
        <f>I195-I331</f>
        <v>-939.75</v>
      </c>
      <c r="Y195" s="35">
        <f>J195-J331</f>
        <v>-4421.75</v>
      </c>
      <c r="Z195" s="35">
        <f>K195-K331</f>
        <v>-6843.75</v>
      </c>
      <c r="AA195" s="35">
        <f>L195-L331</f>
        <v>-859.75</v>
      </c>
      <c r="AB195" s="35">
        <f>M195-M331</f>
        <v>512.25</v>
      </c>
      <c r="AC195" s="35">
        <f>N195-N331</f>
        <v>5463.25</v>
      </c>
      <c r="AD195" s="35">
        <f>O195-O331</f>
        <v>5131</v>
      </c>
      <c r="AF195" s="14" t="n">
        <v>19</v>
      </c>
      <c r="AG195" s="68" t="s">
        <v>60</v>
      </c>
      <c r="AH195" s="35">
        <f>R195*100/C331</f>
        <v>9.29709146832850131</v>
      </c>
      <c r="AI195" s="35">
        <f>S195*100/D331</f>
        <v>4.03675556968243399</v>
      </c>
      <c r="AJ195" s="35">
        <f>T195*100/E331</f>
        <v>11.395575076333305</v>
      </c>
      <c r="AK195" s="35">
        <f>U195*100/F331</f>
        <v>-0.585302267042955293</v>
      </c>
      <c r="AL195" s="35">
        <f>V195*100/G331</f>
        <v>-2.82120187630633481</v>
      </c>
      <c r="AM195" s="35">
        <f>W195*100/H331</f>
        <v>-5.62859793940211173</v>
      </c>
      <c r="AN195" s="35">
        <f>X195*100/I331</f>
        <v>-1.20688492694156291</v>
      </c>
      <c r="AO195" s="35">
        <f>Y195*100/J331</f>
        <v>-5.67868414546832234</v>
      </c>
      <c r="AP195" s="35">
        <f>Z195*100/K331</f>
        <v>-8.78916596834937103</v>
      </c>
      <c r="AQ195" s="35">
        <f>AA195*100/L331</f>
        <v>-1.10414399142113195</v>
      </c>
      <c r="AR195" s="35">
        <f>AB195*100/M331</f>
        <v>0.65786305275425967</v>
      </c>
      <c r="AS195" s="35">
        <f>AC195*100/N331</f>
        <v>7.0162426997749332</v>
      </c>
      <c r="AT195" s="35">
        <f>AD195*100/O331</f>
        <v>0.549128895995136901</v>
      </c>
    </row>
    <row r="196" spans="1:46">
      <c r="A196" s="20"/>
      <c r="B196" s="11"/>
      <c r="C196" s="46"/>
      <c r="D196" s="46"/>
      <c r="E196" s="46"/>
      <c r="F196" s="46"/>
      <c r="G196" s="46"/>
      <c r="H196" s="46"/>
      <c r="I196" s="46"/>
      <c r="J196" s="46"/>
      <c r="K196" s="46"/>
      <c r="L196" s="46"/>
      <c r="M196" s="46"/>
      <c r="N196" s="46"/>
      <c r="O196" s="46"/>
      <c r="P196" s="14"/>
      <c r="Q196" s="67"/>
      <c r="R196" s="41"/>
      <c r="S196" s="41"/>
      <c r="T196" s="41"/>
      <c r="U196" s="41"/>
      <c r="V196" s="41"/>
      <c r="W196" s="41"/>
      <c r="X196" s="41"/>
      <c r="Y196" s="41"/>
      <c r="Z196" s="41"/>
      <c r="AA196" s="41"/>
      <c r="AB196" s="41"/>
      <c r="AC196" s="41"/>
      <c r="AD196" s="41"/>
      <c r="AF196" s="14"/>
      <c r="AG196" s="67"/>
      <c r="AH196" s="41"/>
      <c r="AI196" s="41"/>
      <c r="AJ196" s="41"/>
      <c r="AK196" s="41"/>
      <c r="AL196" s="41"/>
      <c r="AM196" s="41"/>
      <c r="AN196" s="41"/>
      <c r="AO196" s="41"/>
      <c r="AP196" s="41"/>
      <c r="AQ196" s="41"/>
      <c r="AR196" s="41"/>
      <c r="AS196" s="41"/>
      <c r="AT196" s="41"/>
    </row>
    <row r="197" spans="1:46">
      <c r="A197" s="26" t="n">
        <v>2019</v>
      </c>
      <c r="B197" s="27" t="s">
        <v>89</v>
      </c>
      <c r="C197" s="52">
        <f>C39</f>
        <v>333</v>
      </c>
      <c r="D197" s="52">
        <f>D39</f>
        <v>326</v>
      </c>
      <c r="E197" s="52">
        <f>E39</f>
        <v>320</v>
      </c>
      <c r="F197" s="52">
        <f>F39</f>
        <v>294</v>
      </c>
      <c r="G197" s="52">
        <f>G39</f>
        <v>272</v>
      </c>
      <c r="H197" s="52">
        <f>H39</f>
        <v>297</v>
      </c>
      <c r="I197" s="52">
        <f>I39</f>
        <v>283</v>
      </c>
      <c r="J197" s="52">
        <f>J39</f>
        <v>283</v>
      </c>
      <c r="K197" s="52">
        <f>K39</f>
        <v>285</v>
      </c>
      <c r="L197" s="52">
        <f>L39</f>
        <v>279</v>
      </c>
      <c r="M197" s="52">
        <f>M39</f>
        <v>276</v>
      </c>
      <c r="N197" s="52">
        <f>N39</f>
        <v>308</v>
      </c>
      <c r="O197" s="52">
        <f>O39</f>
        <v>3556</v>
      </c>
      <c r="P197" s="14" t="n">
        <v>19</v>
      </c>
      <c r="Q197" s="69" t="str">
        <f>B197</f>
        <v>0-15</v>
      </c>
      <c r="R197" s="36">
        <f>C197-C333</f>
        <v>30.1041666666670267</v>
      </c>
      <c r="S197" s="36">
        <f>D197-D333</f>
        <v>23.1041666666670267</v>
      </c>
      <c r="T197" s="36">
        <f>E197-E333</f>
        <v>17.1041666666670267</v>
      </c>
      <c r="U197" s="36">
        <f>F197-F333</f>
        <v>-8.89583333333297333</v>
      </c>
      <c r="V197" s="36">
        <f>G197-G333</f>
        <v>-30.8958333333329733</v>
      </c>
      <c r="W197" s="36">
        <f>H197-H333</f>
        <v>-5.89583333333297333</v>
      </c>
      <c r="X197" s="36">
        <f>I197-I333</f>
        <v>-19.8958333333329733</v>
      </c>
      <c r="Y197" s="36">
        <f>J197-J333</f>
        <v>-19.8958333333329733</v>
      </c>
      <c r="Z197" s="36">
        <f>K197-K333</f>
        <v>-17.8958333333329733</v>
      </c>
      <c r="AA197" s="36">
        <f>L197-L333</f>
        <v>-23.8958333333329733</v>
      </c>
      <c r="AB197" s="36">
        <f>M197-M333</f>
        <v>-26.8958333333329733</v>
      </c>
      <c r="AC197" s="36">
        <f>N197-N333</f>
        <v>5.10416666666702667</v>
      </c>
      <c r="AD197" s="36">
        <f>O197-O333</f>
        <v>-78.75</v>
      </c>
      <c r="AF197" s="14" t="n">
        <v>19</v>
      </c>
      <c r="AG197" s="69" t="s">
        <v>89</v>
      </c>
      <c r="AH197" s="36">
        <f>R197*100/C333</f>
        <v>9.93878533599296965</v>
      </c>
      <c r="AI197" s="36">
        <f>S197*100/D333</f>
        <v>7.62775981841954298</v>
      </c>
      <c r="AJ197" s="36">
        <f>T197*100/E333</f>
        <v>5.64688080335660558</v>
      </c>
      <c r="AK197" s="36">
        <f>U197*100/F333</f>
        <v>-2.93692826191611225</v>
      </c>
      <c r="AL197" s="36">
        <f>V197*100/G333</f>
        <v>-10.2001513171468847</v>
      </c>
      <c r="AM197" s="36">
        <f>W197*100/H333</f>
        <v>-1.94648875438464053</v>
      </c>
      <c r="AN197" s="36">
        <f>X197*100/I333</f>
        <v>-6.56853978953150275</v>
      </c>
      <c r="AO197" s="36">
        <f>Y197*100/J333</f>
        <v>-6.56853978953150275</v>
      </c>
      <c r="AP197" s="36">
        <f>Z197*100/K333</f>
        <v>-5.90824678451052421</v>
      </c>
      <c r="AQ197" s="36">
        <f>AA197*100/L333</f>
        <v>-7.88912579957345983</v>
      </c>
      <c r="AR197" s="36">
        <f>AB197*100/M333</f>
        <v>-8.87956530710492764</v>
      </c>
      <c r="AS197" s="36">
        <f>AC197*100/N333</f>
        <v>1.68512277323074304</v>
      </c>
      <c r="AT197" s="36">
        <f>AD197*100/O333</f>
        <v>-2.16658642272508439</v>
      </c>
    </row>
    <row r="198" spans="1:46">
      <c r="A198" s="26" t="n">
        <v>2019</v>
      </c>
      <c r="B198" s="27" t="s">
        <v>90</v>
      </c>
      <c r="C198" s="52">
        <f>C40</f>
        <v>333</v>
      </c>
      <c r="D198" s="52">
        <f>D40</f>
        <v>327</v>
      </c>
      <c r="E198" s="52">
        <f>E40</f>
        <v>332</v>
      </c>
      <c r="F198" s="52">
        <f>F40</f>
        <v>305</v>
      </c>
      <c r="G198" s="52">
        <f>G40</f>
        <v>337</v>
      </c>
      <c r="H198" s="52">
        <f>H40</f>
        <v>335</v>
      </c>
      <c r="I198" s="52">
        <f>I40</f>
        <v>370</v>
      </c>
      <c r="J198" s="52">
        <f>J40</f>
        <v>363</v>
      </c>
      <c r="K198" s="52">
        <f>K40</f>
        <v>303</v>
      </c>
      <c r="L198" s="52">
        <f>L40</f>
        <v>319</v>
      </c>
      <c r="M198" s="52">
        <f>M40</f>
        <v>327</v>
      </c>
      <c r="N198" s="52">
        <f>N40</f>
        <v>318</v>
      </c>
      <c r="O198" s="52">
        <f>O40</f>
        <v>3969</v>
      </c>
      <c r="P198" s="14" t="n">
        <v>19</v>
      </c>
      <c r="Q198" s="69" t="str">
        <f>B198</f>
        <v>15-30</v>
      </c>
      <c r="R198" s="36">
        <f>C198-C334</f>
        <v>-14.875</v>
      </c>
      <c r="S198" s="36">
        <f>D198-D334</f>
        <v>-20.875</v>
      </c>
      <c r="T198" s="36">
        <f>E198-E334</f>
        <v>-15.875</v>
      </c>
      <c r="U198" s="36">
        <f>F198-F334</f>
        <v>-42.875</v>
      </c>
      <c r="V198" s="36">
        <f>G198-G334</f>
        <v>-10.875</v>
      </c>
      <c r="W198" s="36">
        <f>H198-H334</f>
        <v>-12.875</v>
      </c>
      <c r="X198" s="36">
        <f>I198-I334</f>
        <v>22.125</v>
      </c>
      <c r="Y198" s="36">
        <f>J198-J334</f>
        <v>15.125</v>
      </c>
      <c r="Z198" s="36">
        <f>K198-K334</f>
        <v>-44.875</v>
      </c>
      <c r="AA198" s="36">
        <f>L198-L334</f>
        <v>-28.875</v>
      </c>
      <c r="AB198" s="36">
        <f>M198-M334</f>
        <v>-20.875</v>
      </c>
      <c r="AC198" s="36">
        <f>N198-N334</f>
        <v>-29.875</v>
      </c>
      <c r="AD198" s="36">
        <f>O198-O334</f>
        <v>-205.5</v>
      </c>
      <c r="AF198" s="14" t="n">
        <v>19</v>
      </c>
      <c r="AG198" s="69" t="s">
        <v>90</v>
      </c>
      <c r="AH198" s="36">
        <f>R198*100/C334</f>
        <v>-4.27596119295724009</v>
      </c>
      <c r="AI198" s="36">
        <f>S198*100/D334</f>
        <v>-6.00071864893999241</v>
      </c>
      <c r="AJ198" s="36">
        <f>T198*100/E334</f>
        <v>-4.56342076895436577</v>
      </c>
      <c r="AK198" s="36">
        <f>U198*100/F334</f>
        <v>-12.3248293208767521</v>
      </c>
      <c r="AL198" s="36">
        <f>V198*100/G334</f>
        <v>-3.12612288896873869</v>
      </c>
      <c r="AM198" s="36">
        <f>W198*100/H334</f>
        <v>-3.70104204096298961</v>
      </c>
      <c r="AN198" s="36">
        <f>X198*100/I334</f>
        <v>6.36004311893639951</v>
      </c>
      <c r="AO198" s="36">
        <f>Y198*100/J334</f>
        <v>4.34782608695652151</v>
      </c>
      <c r="AP198" s="36">
        <f>Z198*100/K334</f>
        <v>-12.8997484728710017</v>
      </c>
      <c r="AQ198" s="36">
        <f>AA198*100/L334</f>
        <v>-8.30039525691699609</v>
      </c>
      <c r="AR198" s="36">
        <f>AB198*100/M334</f>
        <v>-6.00071864893999241</v>
      </c>
      <c r="AS198" s="36">
        <f>AC198*100/N334</f>
        <v>-8.58785483291412177</v>
      </c>
      <c r="AT198" s="36">
        <f>AD198*100/O334</f>
        <v>-4.92274523895077287</v>
      </c>
    </row>
    <row r="199" spans="1:46">
      <c r="A199" s="26" t="n">
        <v>2019</v>
      </c>
      <c r="B199" s="27" t="s">
        <v>91</v>
      </c>
      <c r="C199" s="52">
        <f>C41</f>
        <v>232</v>
      </c>
      <c r="D199" s="52">
        <f>D41</f>
        <v>199</v>
      </c>
      <c r="E199" s="52">
        <f>E41</f>
        <v>228</v>
      </c>
      <c r="F199" s="52">
        <f>F41</f>
        <v>238</v>
      </c>
      <c r="G199" s="52">
        <f>G41</f>
        <v>220</v>
      </c>
      <c r="H199" s="52">
        <f>H41</f>
        <v>224</v>
      </c>
      <c r="I199" s="52">
        <f>I41</f>
        <v>218</v>
      </c>
      <c r="J199" s="52">
        <f>J41</f>
        <v>215</v>
      </c>
      <c r="K199" s="52">
        <f>K41</f>
        <v>219</v>
      </c>
      <c r="L199" s="52">
        <f>L41</f>
        <v>213</v>
      </c>
      <c r="M199" s="52">
        <f>M41</f>
        <v>209</v>
      </c>
      <c r="N199" s="52">
        <f>N41</f>
        <v>220</v>
      </c>
      <c r="O199" s="52">
        <f>O41</f>
        <v>2635</v>
      </c>
      <c r="P199" s="14" t="n">
        <v>19</v>
      </c>
      <c r="Q199" s="69" t="str">
        <f>B199</f>
        <v>30-35</v>
      </c>
      <c r="R199" s="36">
        <f>C199-C335</f>
        <v>9.60416666666699825</v>
      </c>
      <c r="S199" s="36">
        <f>D199-D335</f>
        <v>-23.3958333333330017</v>
      </c>
      <c r="T199" s="36">
        <f>E199-E335</f>
        <v>5.60416666666699825</v>
      </c>
      <c r="U199" s="36">
        <f>F199-F335</f>
        <v>15.6041666666669983</v>
      </c>
      <c r="V199" s="36">
        <f>G199-G335</f>
        <v>-2.39583333333300175</v>
      </c>
      <c r="W199" s="36">
        <f>H199-H335</f>
        <v>1.60416666666699825</v>
      </c>
      <c r="X199" s="36">
        <f>I199-I335</f>
        <v>-4.39583333333300175</v>
      </c>
      <c r="Y199" s="36">
        <f>J199-J335</f>
        <v>-7.39583333333300175</v>
      </c>
      <c r="Z199" s="36">
        <f>K199-K335</f>
        <v>-3.39583333333300175</v>
      </c>
      <c r="AA199" s="36">
        <f>L199-L335</f>
        <v>-9.39583333333300175</v>
      </c>
      <c r="AB199" s="36">
        <f>M199-M335</f>
        <v>-13.3958333333330017</v>
      </c>
      <c r="AC199" s="36">
        <f>N199-N335</f>
        <v>-2.39583333333300175</v>
      </c>
      <c r="AD199" s="36">
        <f>O199-O335</f>
        <v>-33.75</v>
      </c>
      <c r="AF199" s="14" t="n">
        <v>19</v>
      </c>
      <c r="AG199" s="69" t="s">
        <v>91</v>
      </c>
      <c r="AH199" s="36">
        <f>R199*100/C335</f>
        <v>4.31850117096034403</v>
      </c>
      <c r="AI199" s="36">
        <f>S199*100/D335</f>
        <v>-10.5199063231848768</v>
      </c>
      <c r="AJ199" s="36">
        <f>T199*100/E335</f>
        <v>2.5199063231851655</v>
      </c>
      <c r="AK199" s="36">
        <f>U199*100/F335</f>
        <v>7.01639344262311049</v>
      </c>
      <c r="AL199" s="36">
        <f>V199*100/G335</f>
        <v>-1.07728337236519134</v>
      </c>
      <c r="AM199" s="36">
        <f>W199*100/H335</f>
        <v>0.721311475409986969</v>
      </c>
      <c r="AN199" s="36">
        <f>X199*100/I335</f>
        <v>-1.97658079625278038</v>
      </c>
      <c r="AO199" s="36">
        <f>Y199*100/J335</f>
        <v>-3.32552693208416406</v>
      </c>
      <c r="AP199" s="36">
        <f>Z199*100/K335</f>
        <v>-1.52693208430898597</v>
      </c>
      <c r="AQ199" s="36">
        <f>AA199*100/L335</f>
        <v>-4.22482435597175332</v>
      </c>
      <c r="AR199" s="36">
        <f>AB199*100/M335</f>
        <v>-6.02341920374693185</v>
      </c>
      <c r="AS199" s="36">
        <f>AC199*100/N335</f>
        <v>-1.07728337236519134</v>
      </c>
      <c r="AT199" s="36">
        <f>AD199*100/O335</f>
        <v>-1.26463700234192045</v>
      </c>
    </row>
    <row r="200" spans="1:46">
      <c r="A200" s="26"/>
      <c r="B200" s="252" t="s">
        <v>110</v>
      </c>
      <c r="C200" s="52">
        <f>C197+C198+C199</f>
        <v>898</v>
      </c>
      <c r="D200" s="52">
        <f>D197+D198+D199</f>
        <v>852</v>
      </c>
      <c r="E200" s="52">
        <f>E197+E198+E199</f>
        <v>880</v>
      </c>
      <c r="F200" s="52">
        <f>F197+F198+F199</f>
        <v>837</v>
      </c>
      <c r="G200" s="52">
        <f>G197+G198+G199</f>
        <v>829</v>
      </c>
      <c r="H200" s="52">
        <f>H197+H198+H199</f>
        <v>856</v>
      </c>
      <c r="I200" s="52">
        <f>I197+I198+I199</f>
        <v>871</v>
      </c>
      <c r="J200" s="52">
        <f>J197+J198+J199</f>
        <v>861</v>
      </c>
      <c r="K200" s="52">
        <f>K197+K198+K199</f>
        <v>807</v>
      </c>
      <c r="L200" s="52">
        <f>L197+L198+L199</f>
        <v>811</v>
      </c>
      <c r="M200" s="52">
        <f>M197+M198+M199</f>
        <v>812</v>
      </c>
      <c r="N200" s="52">
        <f>N197+N198+N199</f>
        <v>846</v>
      </c>
      <c r="O200" s="52">
        <f>O197+O198+O199</f>
        <v>10160</v>
      </c>
      <c r="P200" s="14" t="n">
        <v>19</v>
      </c>
      <c r="Q200" s="69" t="str">
        <f>B200</f>
        <v>0-35</v>
      </c>
      <c r="R200" s="36">
        <f>C200-C336</f>
        <v>24.8333333333330302</v>
      </c>
      <c r="S200" s="36">
        <f>D200-D336</f>
        <v>-21.1666666666669698</v>
      </c>
      <c r="T200" s="36">
        <f>E200-E336</f>
        <v>6.83333333333303017</v>
      </c>
      <c r="U200" s="36">
        <f>F200-F336</f>
        <v>-36.1666666666669698</v>
      </c>
      <c r="V200" s="36">
        <f>G200-G336</f>
        <v>-44.1666666666669698</v>
      </c>
      <c r="W200" s="36">
        <f>H200-H336</f>
        <v>-17.1666666666669698</v>
      </c>
      <c r="X200" s="36">
        <f>I200-I336</f>
        <v>-2.16666666666696983</v>
      </c>
      <c r="Y200" s="36">
        <f>J200-J336</f>
        <v>-12.1666666666669698</v>
      </c>
      <c r="Z200" s="36">
        <f>K200-K336</f>
        <v>-66.1666666666669698</v>
      </c>
      <c r="AA200" s="36">
        <f>L200-L336</f>
        <v>-62.1666666666669698</v>
      </c>
      <c r="AB200" s="36">
        <f>M200-M336</f>
        <v>-61.1666666666669698</v>
      </c>
      <c r="AC200" s="36">
        <f>N200-N336</f>
        <v>-27.1666666666669698</v>
      </c>
      <c r="AD200" s="36">
        <f>O200-O336</f>
        <v>-318</v>
      </c>
      <c r="AF200" s="14" t="n">
        <v>19</v>
      </c>
      <c r="AG200" s="69" t="s">
        <v>110</v>
      </c>
      <c r="AH200" s="36">
        <f>R200*100/C336</f>
        <v>2.8440542088184376</v>
      </c>
      <c r="AI200" s="36">
        <f>S200*100/D336</f>
        <v>-2.42412674174464549</v>
      </c>
      <c r="AJ200" s="36">
        <f>T200*100/E336</f>
        <v>0.782592097728539215</v>
      </c>
      <c r="AK200" s="36">
        <f>U200*100/F336</f>
        <v>-4.14201183431956377</v>
      </c>
      <c r="AL200" s="36">
        <f>V200*100/G336</f>
        <v>-5.05821721702618632</v>
      </c>
      <c r="AM200" s="36">
        <f>W200*100/H336</f>
        <v>-1.96602405039133359</v>
      </c>
      <c r="AN200" s="36">
        <f>X200*100/I336</f>
        <v>-0.248138957816411843</v>
      </c>
      <c r="AO200" s="36">
        <f>Y200*100/J336</f>
        <v>-1.39339568619969413</v>
      </c>
      <c r="AP200" s="36">
        <f>Z200*100/K336</f>
        <v>-7.57778201946939944</v>
      </c>
      <c r="AQ200" s="36">
        <f>AA200*100/L336</f>
        <v>-7.11967932811608772</v>
      </c>
      <c r="AR200" s="36">
        <f>AB200*100/M336</f>
        <v>-7.00515365527776002</v>
      </c>
      <c r="AS200" s="36">
        <f>AC200*100/N336</f>
        <v>-3.11128077877461262</v>
      </c>
      <c r="AT200" s="36">
        <f>AD200*100/O336</f>
        <v>-3.03493033021569003</v>
      </c>
    </row>
    <row r="201" spans="1:46">
      <c r="A201" s="22"/>
      <c r="B201" s="8"/>
      <c r="C201" s="47"/>
      <c r="D201" s="47"/>
      <c r="E201" s="47"/>
      <c r="F201" s="47"/>
      <c r="G201" s="47"/>
      <c r="H201" s="47"/>
      <c r="I201" s="47"/>
      <c r="J201" s="47"/>
      <c r="K201" s="47"/>
      <c r="L201" s="47"/>
      <c r="M201" s="47"/>
      <c r="N201" s="47"/>
      <c r="O201" s="47"/>
      <c r="P201" s="14"/>
      <c r="Q201" s="40"/>
      <c r="R201" s="41"/>
      <c r="S201" s="41"/>
      <c r="T201" s="41"/>
      <c r="U201" s="41"/>
      <c r="V201" s="41"/>
      <c r="W201" s="41"/>
      <c r="X201" s="41"/>
      <c r="Y201" s="41"/>
      <c r="Z201" s="41"/>
      <c r="AA201" s="41"/>
      <c r="AB201" s="41"/>
      <c r="AC201" s="41"/>
      <c r="AD201" s="41"/>
      <c r="AF201" s="14"/>
      <c r="AG201" s="40"/>
      <c r="AH201" s="41"/>
      <c r="AI201" s="41"/>
      <c r="AJ201" s="41"/>
      <c r="AK201" s="41"/>
      <c r="AL201" s="41"/>
      <c r="AM201" s="41"/>
      <c r="AN201" s="41"/>
      <c r="AO201" s="41"/>
      <c r="AP201" s="41"/>
      <c r="AQ201" s="41"/>
      <c r="AR201" s="41"/>
      <c r="AS201" s="41"/>
      <c r="AT201" s="41"/>
    </row>
    <row r="202" spans="1:46">
      <c r="A202" s="28" t="n">
        <v>2019</v>
      </c>
      <c r="B202" s="29" t="s">
        <v>92</v>
      </c>
      <c r="C202" s="53">
        <f>C42</f>
        <v>306</v>
      </c>
      <c r="D202" s="53">
        <f>D42</f>
        <v>323</v>
      </c>
      <c r="E202" s="53">
        <f>E42</f>
        <v>335</v>
      </c>
      <c r="F202" s="53">
        <f>F42</f>
        <v>308</v>
      </c>
      <c r="G202" s="53">
        <f>G42</f>
        <v>289</v>
      </c>
      <c r="H202" s="53">
        <f>H42</f>
        <v>336</v>
      </c>
      <c r="I202" s="53">
        <f>I42</f>
        <v>317</v>
      </c>
      <c r="J202" s="53">
        <f>J42</f>
        <v>343</v>
      </c>
      <c r="K202" s="53">
        <f>K42</f>
        <v>324</v>
      </c>
      <c r="L202" s="53">
        <f>L42</f>
        <v>334</v>
      </c>
      <c r="M202" s="53">
        <f>M42</f>
        <v>326</v>
      </c>
      <c r="N202" s="53">
        <f>N42</f>
        <v>358</v>
      </c>
      <c r="O202" s="53">
        <f>O42</f>
        <v>3899</v>
      </c>
      <c r="P202" s="14" t="n">
        <v>19</v>
      </c>
      <c r="Q202" s="70" t="str">
        <f>B202</f>
        <v>35-40</v>
      </c>
      <c r="R202" s="37">
        <f>C202-C338</f>
        <v>-10.6875</v>
      </c>
      <c r="S202" s="37">
        <f>D202-D338</f>
        <v>6.3125</v>
      </c>
      <c r="T202" s="37">
        <f>E202-E338</f>
        <v>18.3125</v>
      </c>
      <c r="U202" s="37">
        <f>F202-F338</f>
        <v>-8.6875</v>
      </c>
      <c r="V202" s="37">
        <f>G202-G338</f>
        <v>-27.6875</v>
      </c>
      <c r="W202" s="37">
        <f>H202-H338</f>
        <v>19.3125</v>
      </c>
      <c r="X202" s="37">
        <f>I202-I338</f>
        <v>0.3125</v>
      </c>
      <c r="Y202" s="37">
        <f>J202-J338</f>
        <v>26.3125</v>
      </c>
      <c r="Z202" s="37">
        <f>K202-K338</f>
        <v>7.3125</v>
      </c>
      <c r="AA202" s="37">
        <f>L202-L338</f>
        <v>17.3125</v>
      </c>
      <c r="AB202" s="37">
        <f>M202-M338</f>
        <v>9.3125</v>
      </c>
      <c r="AC202" s="37">
        <f>N202-N338</f>
        <v>41.3125</v>
      </c>
      <c r="AD202" s="37">
        <f>O202-O338</f>
        <v>98.75</v>
      </c>
      <c r="AF202" s="14" t="n">
        <v>19</v>
      </c>
      <c r="AG202" s="70" t="s">
        <v>92</v>
      </c>
      <c r="AH202" s="37">
        <f>R202*100/C338</f>
        <v>-3.37477797513321498</v>
      </c>
      <c r="AI202" s="37">
        <f>S202*100/D338</f>
        <v>1.99328991513716218</v>
      </c>
      <c r="AJ202" s="37">
        <f>T202*100/E338</f>
        <v>5.78251430826919322</v>
      </c>
      <c r="AK202" s="37">
        <f>U202*100/F338</f>
        <v>-2.74324057627787665</v>
      </c>
      <c r="AL202" s="37">
        <f>V202*100/G338</f>
        <v>-8.74284586540359143</v>
      </c>
      <c r="AM202" s="37">
        <f>W202*100/H338</f>
        <v>6.09828300769686216</v>
      </c>
      <c r="AN202" s="37">
        <f>X202*100/I338</f>
        <v>0.0986777185711466487</v>
      </c>
      <c r="AO202" s="37">
        <f>Y202*100/J338</f>
        <v>8.30866390369054741</v>
      </c>
      <c r="AP202" s="37">
        <f>Z202*100/K338</f>
        <v>2.3090586145648313</v>
      </c>
      <c r="AQ202" s="37">
        <f>AA202*100/L338</f>
        <v>5.46674560884152339</v>
      </c>
      <c r="AR202" s="37">
        <f>AB202*100/M338</f>
        <v>2.94059601342016954</v>
      </c>
      <c r="AS202" s="37">
        <f>AC202*100/N338</f>
        <v>13.045194395105586</v>
      </c>
      <c r="AT202" s="37">
        <f>AD202*100/O338</f>
        <v>2.59851325570686154</v>
      </c>
    </row>
    <row r="203" spans="1:46">
      <c r="A203" s="28" t="n">
        <v>2019</v>
      </c>
      <c r="B203" s="29" t="s">
        <v>93</v>
      </c>
      <c r="C203" s="53">
        <f>C43</f>
        <v>485</v>
      </c>
      <c r="D203" s="53">
        <f>D43</f>
        <v>449</v>
      </c>
      <c r="E203" s="53">
        <f>E43</f>
        <v>498</v>
      </c>
      <c r="F203" s="53">
        <f>F43</f>
        <v>416</v>
      </c>
      <c r="G203" s="53">
        <f>G43</f>
        <v>445</v>
      </c>
      <c r="H203" s="53">
        <f>H43</f>
        <v>476</v>
      </c>
      <c r="I203" s="53">
        <f>I43</f>
        <v>443</v>
      </c>
      <c r="J203" s="53">
        <f>J43</f>
        <v>448</v>
      </c>
      <c r="K203" s="53">
        <f>K43</f>
        <v>432</v>
      </c>
      <c r="L203" s="53">
        <f>L43</f>
        <v>445</v>
      </c>
      <c r="M203" s="53">
        <f>M43</f>
        <v>470</v>
      </c>
      <c r="N203" s="53">
        <f>N43</f>
        <v>428</v>
      </c>
      <c r="O203" s="53">
        <f>O43</f>
        <v>5435</v>
      </c>
      <c r="P203" s="14" t="n">
        <v>19</v>
      </c>
      <c r="Q203" s="70" t="str">
        <f>B203</f>
        <v>40-45</v>
      </c>
      <c r="R203" s="37">
        <f>C203-C339</f>
        <v>23.5833333333329733</v>
      </c>
      <c r="S203" s="37">
        <f>D203-D339</f>
        <v>-12.4166666666670267</v>
      </c>
      <c r="T203" s="37">
        <f>E203-E339</f>
        <v>36.5833333333329733</v>
      </c>
      <c r="U203" s="37">
        <f>F203-F339</f>
        <v>-45.4166666666670267</v>
      </c>
      <c r="V203" s="37">
        <f>G203-G339</f>
        <v>-16.4166666666670267</v>
      </c>
      <c r="W203" s="37">
        <f>H203-H339</f>
        <v>14.5833333333329733</v>
      </c>
      <c r="X203" s="37">
        <f>I203-I339</f>
        <v>-18.4166666666670267</v>
      </c>
      <c r="Y203" s="37">
        <f>J203-J339</f>
        <v>-13.4166666666670267</v>
      </c>
      <c r="Z203" s="37">
        <f>K203-K339</f>
        <v>-29.4166666666670267</v>
      </c>
      <c r="AA203" s="37">
        <f>L203-L339</f>
        <v>-16.4166666666670267</v>
      </c>
      <c r="AB203" s="37">
        <f>M203-M339</f>
        <v>8.58333333333297333</v>
      </c>
      <c r="AC203" s="37">
        <f>N203-N339</f>
        <v>-33.4166666666670267</v>
      </c>
      <c r="AD203" s="37">
        <f>O203-O339</f>
        <v>-102</v>
      </c>
      <c r="AF203" s="14" t="n">
        <v>19</v>
      </c>
      <c r="AG203" s="70" t="s">
        <v>93</v>
      </c>
      <c r="AH203" s="37">
        <f>R203*100/C339</f>
        <v>5.11107097706331537</v>
      </c>
      <c r="AI203" s="37">
        <f>S203*100/D339</f>
        <v>-2.69098789958468254</v>
      </c>
      <c r="AJ203" s="37">
        <f>T203*100/E339</f>
        <v>7.92848112696398122</v>
      </c>
      <c r="AK203" s="37">
        <f>U203*100/F339</f>
        <v>-9.84287520317868037</v>
      </c>
      <c r="AL203" s="37">
        <f>V203*100/G339</f>
        <v>-3.55788333032334902</v>
      </c>
      <c r="AM203" s="37">
        <f>W203*100/H339</f>
        <v>3.160556257901316</v>
      </c>
      <c r="AN203" s="37">
        <f>X203*100/I339</f>
        <v>-3.99133104569268227</v>
      </c>
      <c r="AO203" s="37">
        <f>Y203*100/J339</f>
        <v>-2.90771175726934938</v>
      </c>
      <c r="AP203" s="37">
        <f>Z203*100/K339</f>
        <v>-6.37529348022401532</v>
      </c>
      <c r="AQ203" s="37">
        <f>AA203*100/L339</f>
        <v>-3.55788333032334902</v>
      </c>
      <c r="AR203" s="37">
        <f>AB203*100/M339</f>
        <v>1.86021311179331192</v>
      </c>
      <c r="AS203" s="37">
        <f>AC203*100/N339</f>
        <v>-7.2421889109626818</v>
      </c>
      <c r="AT203" s="37">
        <f>AD203*100/O339</f>
        <v>-1.84215279031966777</v>
      </c>
    </row>
    <row r="204" spans="1:46">
      <c r="A204" s="28" t="n">
        <v>2019</v>
      </c>
      <c r="B204" s="29" t="s">
        <v>94</v>
      </c>
      <c r="C204" s="53">
        <f>C44</f>
        <v>952</v>
      </c>
      <c r="D204" s="53">
        <f>D44</f>
        <v>851</v>
      </c>
      <c r="E204" s="53">
        <f>E44</f>
        <v>892</v>
      </c>
      <c r="F204" s="53">
        <f>F44</f>
        <v>850</v>
      </c>
      <c r="G204" s="53">
        <f>G44</f>
        <v>823</v>
      </c>
      <c r="H204" s="53">
        <f>H44</f>
        <v>857</v>
      </c>
      <c r="I204" s="53">
        <f>I44</f>
        <v>814</v>
      </c>
      <c r="J204" s="53">
        <f>J44</f>
        <v>824</v>
      </c>
      <c r="K204" s="53">
        <f>K44</f>
        <v>781</v>
      </c>
      <c r="L204" s="53">
        <f>L44</f>
        <v>847</v>
      </c>
      <c r="M204" s="53">
        <f>M44</f>
        <v>814</v>
      </c>
      <c r="N204" s="53">
        <f>N44</f>
        <v>835</v>
      </c>
      <c r="O204" s="53">
        <f>O44</f>
        <v>10140</v>
      </c>
      <c r="P204" s="14" t="n">
        <v>19</v>
      </c>
      <c r="Q204" s="70" t="str">
        <f>B204</f>
        <v>45-50</v>
      </c>
      <c r="R204" s="37">
        <f>C204-C340</f>
        <v>-1</v>
      </c>
      <c r="S204" s="37">
        <f>D204-D340</f>
        <v>-102</v>
      </c>
      <c r="T204" s="37">
        <f>E204-E340</f>
        <v>-61</v>
      </c>
      <c r="U204" s="37">
        <f>F204-F340</f>
        <v>-103</v>
      </c>
      <c r="V204" s="37">
        <f>G204-G340</f>
        <v>-130</v>
      </c>
      <c r="W204" s="37">
        <f>H204-H340</f>
        <v>-96</v>
      </c>
      <c r="X204" s="37">
        <f>I204-I340</f>
        <v>-139</v>
      </c>
      <c r="Y204" s="37">
        <f>J204-J340</f>
        <v>-129</v>
      </c>
      <c r="Z204" s="37">
        <f>K204-K340</f>
        <v>-172</v>
      </c>
      <c r="AA204" s="37">
        <f>L204-L340</f>
        <v>-106</v>
      </c>
      <c r="AB204" s="37">
        <f>M204-M340</f>
        <v>-139</v>
      </c>
      <c r="AC204" s="37">
        <f>N204-N340</f>
        <v>-118</v>
      </c>
      <c r="AD204" s="37">
        <f>O204-O340</f>
        <v>-1296</v>
      </c>
      <c r="AF204" s="14" t="n">
        <v>19</v>
      </c>
      <c r="AG204" s="70" t="s">
        <v>94</v>
      </c>
      <c r="AH204" s="37">
        <f>R204*100/C340</f>
        <v>-0.104931794333683115</v>
      </c>
      <c r="AI204" s="37">
        <f>S204*100/D340</f>
        <v>-10.7030430220356774</v>
      </c>
      <c r="AJ204" s="37">
        <f>T204*100/E340</f>
        <v>-6.40083945435466983</v>
      </c>
      <c r="AK204" s="37">
        <f>U204*100/F340</f>
        <v>-10.8079748163693594</v>
      </c>
      <c r="AL204" s="37">
        <f>V204*100/G340</f>
        <v>-13.6411332633788032</v>
      </c>
      <c r="AM204" s="37">
        <f>W204*100/H340</f>
        <v>-10.073452256033578</v>
      </c>
      <c r="AN204" s="37">
        <f>X204*100/I340</f>
        <v>-14.5855194123819523</v>
      </c>
      <c r="AO204" s="37">
        <f>Y204*100/J340</f>
        <v>-13.5362014690451211</v>
      </c>
      <c r="AP204" s="37">
        <f>Z204*100/K340</f>
        <v>-18.0482686253934936</v>
      </c>
      <c r="AQ204" s="37">
        <f>AA204*100/L340</f>
        <v>-11.1227701993704091</v>
      </c>
      <c r="AR204" s="37">
        <f>AB204*100/M340</f>
        <v>-14.5855194123819523</v>
      </c>
      <c r="AS204" s="37">
        <f>AC204*100/N340</f>
        <v>-12.3819517313746061</v>
      </c>
      <c r="AT204" s="37">
        <f>AD204*100/O340</f>
        <v>-11.332633788037775</v>
      </c>
    </row>
    <row r="205" spans="1:46">
      <c r="A205" s="28"/>
      <c r="B205" s="253" t="s">
        <v>111</v>
      </c>
      <c r="C205" s="53">
        <f>C202+C203+C204</f>
        <v>1743</v>
      </c>
      <c r="D205" s="53">
        <f>D202+D203+D204</f>
        <v>1623</v>
      </c>
      <c r="E205" s="53">
        <f>E202+E203+E204</f>
        <v>1725</v>
      </c>
      <c r="F205" s="53">
        <f>F202+F203+F204</f>
        <v>1574</v>
      </c>
      <c r="G205" s="53">
        <f>G202+G203+G204</f>
        <v>1557</v>
      </c>
      <c r="H205" s="53">
        <f>H202+H203+H204</f>
        <v>1669</v>
      </c>
      <c r="I205" s="53">
        <f>I202+I203+I204</f>
        <v>1574</v>
      </c>
      <c r="J205" s="53">
        <f>J202+J203+J204</f>
        <v>1615</v>
      </c>
      <c r="K205" s="53">
        <f>K202+K203+K204</f>
        <v>1537</v>
      </c>
      <c r="L205" s="53">
        <f>L202+L203+L204</f>
        <v>1626</v>
      </c>
      <c r="M205" s="53">
        <f>M202+M203+M204</f>
        <v>1610</v>
      </c>
      <c r="N205" s="53">
        <f>N202+N203+N204</f>
        <v>1621</v>
      </c>
      <c r="O205" s="53">
        <f>O202+O203+O204</f>
        <v>19474</v>
      </c>
      <c r="P205" s="14" t="n">
        <v>19</v>
      </c>
      <c r="Q205" s="70" t="str">
        <f>B205</f>
        <v>35-50</v>
      </c>
      <c r="R205" s="37">
        <f>C205-C341</f>
        <v>11.8958333333300743</v>
      </c>
      <c r="S205" s="37">
        <f>D205-D341</f>
        <v>-108.104166666669926</v>
      </c>
      <c r="T205" s="37">
        <f>E205-E341</f>
        <v>-6.10416666666992569</v>
      </c>
      <c r="U205" s="37">
        <f>F205-F341</f>
        <v>-157.104166666669926</v>
      </c>
      <c r="V205" s="37">
        <f>G205-G341</f>
        <v>-174.104166666669926</v>
      </c>
      <c r="W205" s="37">
        <f>H205-H341</f>
        <v>-62.1041666666699257</v>
      </c>
      <c r="X205" s="37">
        <f>I205-I341</f>
        <v>-157.104166666669926</v>
      </c>
      <c r="Y205" s="37">
        <f>J205-J341</f>
        <v>-116.104166666669926</v>
      </c>
      <c r="Z205" s="37">
        <f>K205-K341</f>
        <v>-194.104166666669926</v>
      </c>
      <c r="AA205" s="37">
        <f>L205-L341</f>
        <v>-105.104166666669926</v>
      </c>
      <c r="AB205" s="37">
        <f>M205-M341</f>
        <v>-121.104166666669926</v>
      </c>
      <c r="AC205" s="37">
        <f>N205-N341</f>
        <v>-110.104166666669926</v>
      </c>
      <c r="AD205" s="37">
        <f>O205-O341</f>
        <v>-1299.25</v>
      </c>
      <c r="AF205" s="14" t="n">
        <v>19</v>
      </c>
      <c r="AG205" s="70" t="s">
        <v>111</v>
      </c>
      <c r="AH205" s="37">
        <f>R205*100/C341</f>
        <v>0.687181832404466952</v>
      </c>
      <c r="AI205" s="37">
        <f>S205*100/D341</f>
        <v>-6.24481003213285213</v>
      </c>
      <c r="AJ205" s="37">
        <f>T205*100/E341</f>
        <v>-0.352616947276131665</v>
      </c>
      <c r="AK205" s="37">
        <f>U205*100/F341</f>
        <v>-9.07537337681892176</v>
      </c>
      <c r="AL205" s="37">
        <f>V205*100/G341</f>
        <v>-10.057405557628373</v>
      </c>
      <c r="AM205" s="37">
        <f>W205*100/H341</f>
        <v>-3.58754648406020893</v>
      </c>
      <c r="AN205" s="37">
        <f>X205*100/I341</f>
        <v>-9.07537337681892176</v>
      </c>
      <c r="AO205" s="37">
        <f>Y205*100/J341</f>
        <v>-6.70694282310200585</v>
      </c>
      <c r="AP205" s="37">
        <f>Z205*100/K341</f>
        <v>-11.212737535051259</v>
      </c>
      <c r="AQ205" s="37">
        <f>AA205*100/L341</f>
        <v>-6.07151023551941904</v>
      </c>
      <c r="AR205" s="37">
        <f>AB205*100/M341</f>
        <v>-6.99577581745772736</v>
      </c>
      <c r="AS205" s="37">
        <f>AC205*100/N341</f>
        <v>-6.36034322987514056</v>
      </c>
      <c r="AT205" s="37">
        <f>AD205*100/O341</f>
        <v>-6.25443779861119431</v>
      </c>
    </row>
    <row r="206" spans="1:46">
      <c r="A206" s="22"/>
      <c r="B206" s="8"/>
      <c r="C206" s="47"/>
      <c r="D206" s="47"/>
      <c r="E206" s="47"/>
      <c r="F206" s="47"/>
      <c r="G206" s="47"/>
      <c r="H206" s="47"/>
      <c r="I206" s="47"/>
      <c r="J206" s="47"/>
      <c r="K206" s="47"/>
      <c r="L206" s="47"/>
      <c r="M206" s="47"/>
      <c r="N206" s="47"/>
      <c r="O206" s="47"/>
      <c r="P206" s="14"/>
      <c r="Q206" s="40"/>
      <c r="R206" s="41"/>
      <c r="S206" s="41"/>
      <c r="T206" s="41"/>
      <c r="U206" s="41"/>
      <c r="V206" s="41"/>
      <c r="W206" s="41"/>
      <c r="X206" s="41"/>
      <c r="Y206" s="41"/>
      <c r="Z206" s="41"/>
      <c r="AA206" s="41"/>
      <c r="AB206" s="41"/>
      <c r="AC206" s="41"/>
      <c r="AD206" s="41"/>
      <c r="AF206" s="14"/>
      <c r="AG206" s="40"/>
      <c r="AH206" s="41"/>
      <c r="AI206" s="41"/>
      <c r="AJ206" s="41"/>
      <c r="AK206" s="41"/>
      <c r="AL206" s="41"/>
      <c r="AM206" s="41"/>
      <c r="AN206" s="41"/>
      <c r="AO206" s="41"/>
      <c r="AP206" s="41"/>
      <c r="AQ206" s="41"/>
      <c r="AR206" s="41"/>
      <c r="AS206" s="41"/>
      <c r="AT206" s="41"/>
    </row>
    <row r="207" spans="1:46">
      <c r="A207" s="26" t="n">
        <v>2019</v>
      </c>
      <c r="B207" s="27" t="s">
        <v>95</v>
      </c>
      <c r="C207" s="52">
        <f>C45</f>
        <v>1981</v>
      </c>
      <c r="D207" s="52">
        <f>D45</f>
        <v>1852</v>
      </c>
      <c r="E207" s="52">
        <f>E45</f>
        <v>1961</v>
      </c>
      <c r="F207" s="52">
        <f>F45</f>
        <v>1770</v>
      </c>
      <c r="G207" s="52">
        <f>G45</f>
        <v>1703</v>
      </c>
      <c r="H207" s="52">
        <f>H45</f>
        <v>1758</v>
      </c>
      <c r="I207" s="52">
        <f>I45</f>
        <v>1762</v>
      </c>
      <c r="J207" s="52">
        <f>J45</f>
        <v>1740</v>
      </c>
      <c r="K207" s="52">
        <f>K45</f>
        <v>1743</v>
      </c>
      <c r="L207" s="52">
        <f>L45</f>
        <v>1698</v>
      </c>
      <c r="M207" s="52">
        <f>M45</f>
        <v>1695</v>
      </c>
      <c r="N207" s="52">
        <f>N45</f>
        <v>1752</v>
      </c>
      <c r="O207" s="52">
        <f>O45</f>
        <v>21415</v>
      </c>
      <c r="P207" s="14" t="n">
        <v>19</v>
      </c>
      <c r="Q207" s="69" t="str">
        <f>B207</f>
        <v>50-55</v>
      </c>
      <c r="R207" s="36">
        <f>C207-C343</f>
        <v>94.6875</v>
      </c>
      <c r="S207" s="36">
        <f>D207-D343</f>
        <v>-34.3125</v>
      </c>
      <c r="T207" s="36">
        <f>E207-E343</f>
        <v>74.6875</v>
      </c>
      <c r="U207" s="36">
        <f>F207-F343</f>
        <v>-116.3125</v>
      </c>
      <c r="V207" s="36">
        <f>G207-G343</f>
        <v>-183.3125</v>
      </c>
      <c r="W207" s="36">
        <f>H207-H343</f>
        <v>-128.3125</v>
      </c>
      <c r="X207" s="36">
        <f>I207-I343</f>
        <v>-124.3125</v>
      </c>
      <c r="Y207" s="36">
        <f>J207-J343</f>
        <v>-146.3125</v>
      </c>
      <c r="Z207" s="36">
        <f>K207-K343</f>
        <v>-143.3125</v>
      </c>
      <c r="AA207" s="36">
        <f>L207-L343</f>
        <v>-188.3125</v>
      </c>
      <c r="AB207" s="36">
        <f>M207-M343</f>
        <v>-191.3125</v>
      </c>
      <c r="AC207" s="36">
        <f>N207-N343</f>
        <v>-134.3125</v>
      </c>
      <c r="AD207" s="36">
        <f>O207-O343</f>
        <v>-1220.75</v>
      </c>
      <c r="AF207" s="14" t="n">
        <v>19</v>
      </c>
      <c r="AG207" s="69" t="s">
        <v>95</v>
      </c>
      <c r="AH207" s="36">
        <f>R207*100/C343</f>
        <v>5.01971438984791796</v>
      </c>
      <c r="AI207" s="36">
        <f>S207*100/D343</f>
        <v>-1.81902521453894828</v>
      </c>
      <c r="AJ207" s="36">
        <f>T207*100/E343</f>
        <v>3.95944468374142655</v>
      </c>
      <c r="AK207" s="36">
        <f>U207*100/F343</f>
        <v>-6.16613100957556082</v>
      </c>
      <c r="AL207" s="36">
        <f>V207*100/G343</f>
        <v>-9.71803452503230503</v>
      </c>
      <c r="AM207" s="36">
        <f>W207*100/H343</f>
        <v>-6.80229283323945566</v>
      </c>
      <c r="AN207" s="36">
        <f>X207*100/I343</f>
        <v>-6.59023889201815738</v>
      </c>
      <c r="AO207" s="36">
        <f>Y207*100/J343</f>
        <v>-7.75653556873529748</v>
      </c>
      <c r="AP207" s="36">
        <f>Z207*100/K343</f>
        <v>-7.5974951128193231</v>
      </c>
      <c r="AQ207" s="36">
        <f>AA207*100/L343</f>
        <v>-9.98310195155892721</v>
      </c>
      <c r="AR207" s="36">
        <f>AB207*100/M343</f>
        <v>-10.1421424074749016</v>
      </c>
      <c r="AS207" s="36">
        <f>AC207*100/N343</f>
        <v>-7.12037374507140264</v>
      </c>
      <c r="AT207" s="36">
        <f>AD207*100/O343</f>
        <v>-5.39301768220624478</v>
      </c>
    </row>
    <row r="208" spans="1:46">
      <c r="A208" s="26" t="n">
        <v>2019</v>
      </c>
      <c r="B208" s="27" t="s">
        <v>96</v>
      </c>
      <c r="C208" s="52">
        <f>C46</f>
        <v>3132</v>
      </c>
      <c r="D208" s="52">
        <f>D46</f>
        <v>2949</v>
      </c>
      <c r="E208" s="52">
        <f>E46</f>
        <v>3129</v>
      </c>
      <c r="F208" s="52">
        <f>F46</f>
        <v>2956</v>
      </c>
      <c r="G208" s="52">
        <f>G46</f>
        <v>2963</v>
      </c>
      <c r="H208" s="52">
        <f>H46</f>
        <v>2908</v>
      </c>
      <c r="I208" s="52">
        <f>I46</f>
        <v>2990</v>
      </c>
      <c r="J208" s="52">
        <f>J46</f>
        <v>2821</v>
      </c>
      <c r="K208" s="52">
        <f>K46</f>
        <v>2769</v>
      </c>
      <c r="L208" s="52">
        <f>L46</f>
        <v>2900</v>
      </c>
      <c r="M208" s="52">
        <f>M46</f>
        <v>2969</v>
      </c>
      <c r="N208" s="52">
        <f>N46</f>
        <v>3066</v>
      </c>
      <c r="O208" s="52">
        <f>O46</f>
        <v>35552</v>
      </c>
      <c r="P208" s="14" t="n">
        <v>19</v>
      </c>
      <c r="Q208" s="69" t="str">
        <f>B208</f>
        <v>55-60</v>
      </c>
      <c r="R208" s="36">
        <f>C208-C344</f>
        <v>163.041666666670153</v>
      </c>
      <c r="S208" s="36">
        <f>D208-D344</f>
        <v>-19.9583333333298469</v>
      </c>
      <c r="T208" s="36">
        <f>E208-E344</f>
        <v>160.041666666670153</v>
      </c>
      <c r="U208" s="36">
        <f>F208-F344</f>
        <v>-12.9583333333298469</v>
      </c>
      <c r="V208" s="36">
        <f>G208-G344</f>
        <v>-5.95833333332984694</v>
      </c>
      <c r="W208" s="36">
        <f>H208-H344</f>
        <v>-60.9583333333298469</v>
      </c>
      <c r="X208" s="36">
        <f>I208-I344</f>
        <v>21.0416666666701531</v>
      </c>
      <c r="Y208" s="36">
        <f>J208-J344</f>
        <v>-147.958333333329847</v>
      </c>
      <c r="Z208" s="36">
        <f>K208-K344</f>
        <v>-199.958333333329847</v>
      </c>
      <c r="AA208" s="36">
        <f>L208-L344</f>
        <v>-68.9583333333298469</v>
      </c>
      <c r="AB208" s="36">
        <f>M208-M344</f>
        <v>0.041666666670153063</v>
      </c>
      <c r="AC208" s="36">
        <f>N208-N344</f>
        <v>97.0416666666701531</v>
      </c>
      <c r="AD208" s="36">
        <f>O208-O344</f>
        <v>-75.5</v>
      </c>
      <c r="AF208" s="14" t="n">
        <v>19</v>
      </c>
      <c r="AG208" s="69" t="s">
        <v>96</v>
      </c>
      <c r="AH208" s="36">
        <f>R208*100/C344</f>
        <v>5.49154445302095962</v>
      </c>
      <c r="AI208" s="36">
        <f>S208*100/D344</f>
        <v>-0.672233527471641423</v>
      </c>
      <c r="AJ208" s="36">
        <f>T208*100/E344</f>
        <v>5.39049891235714629</v>
      </c>
      <c r="AK208" s="36">
        <f>U208*100/F344</f>
        <v>-0.436460599256074033</v>
      </c>
      <c r="AL208" s="36">
        <f>V208*100/G344</f>
        <v>-0.200687671040511662</v>
      </c>
      <c r="AM208" s="36">
        <f>W208*100/H344</f>
        <v>-2.05318924987708851</v>
      </c>
      <c r="AN208" s="36">
        <f>X208*100/I344</f>
        <v>0.708722194933808591</v>
      </c>
      <c r="AO208" s="36">
        <f>Y208*100/J344</f>
        <v>-4.9835099291276741</v>
      </c>
      <c r="AP208" s="36">
        <f>Z208*100/K344</f>
        <v>-6.73496596730043606</v>
      </c>
      <c r="AQ208" s="36">
        <f>AA208*100/L344</f>
        <v>-2.32264402498059042</v>
      </c>
      <c r="AR208" s="36">
        <f>AB208*100/M344</f>
        <v>0.00140341028711483151</v>
      </c>
      <c r="AS208" s="36">
        <f>AC208*100/N344</f>
        <v>3.26854255841707619</v>
      </c>
      <c r="AT208" s="36">
        <f>AD208*100/O344</f>
        <v>-0.211914953336607947</v>
      </c>
    </row>
    <row r="209" spans="1:46">
      <c r="A209" s="26" t="n">
        <v>2019</v>
      </c>
      <c r="B209" s="27" t="s">
        <v>97</v>
      </c>
      <c r="C209" s="52">
        <f>C47</f>
        <v>4424</v>
      </c>
      <c r="D209" s="52">
        <f>D47</f>
        <v>4060</v>
      </c>
      <c r="E209" s="52">
        <f>E47</f>
        <v>4499</v>
      </c>
      <c r="F209" s="52">
        <f>F47</f>
        <v>3965</v>
      </c>
      <c r="G209" s="52">
        <f>G47</f>
        <v>4014</v>
      </c>
      <c r="H209" s="52">
        <f>H47</f>
        <v>3936</v>
      </c>
      <c r="I209" s="52">
        <f>I47</f>
        <v>4072</v>
      </c>
      <c r="J209" s="52">
        <f>J47</f>
        <v>3904</v>
      </c>
      <c r="K209" s="52">
        <f>K47</f>
        <v>3756</v>
      </c>
      <c r="L209" s="52">
        <f>L47</f>
        <v>4075</v>
      </c>
      <c r="M209" s="52">
        <f>M47</f>
        <v>4065</v>
      </c>
      <c r="N209" s="52">
        <f>N47</f>
        <v>4196</v>
      </c>
      <c r="O209" s="52">
        <f>O47</f>
        <v>48966</v>
      </c>
      <c r="P209" s="14" t="n">
        <v>19</v>
      </c>
      <c r="Q209" s="69" t="str">
        <f>B209</f>
        <v>60-65</v>
      </c>
      <c r="R209" s="36">
        <f>C209-C345</f>
        <v>388.604166666670153</v>
      </c>
      <c r="S209" s="36">
        <f>D209-D345</f>
        <v>24.6041666666701531</v>
      </c>
      <c r="T209" s="36">
        <f>E209-E345</f>
        <v>463.604166666670153</v>
      </c>
      <c r="U209" s="36">
        <f>F209-F345</f>
        <v>-70.3958333333298469</v>
      </c>
      <c r="V209" s="36">
        <f>G209-G345</f>
        <v>-21.3958333333298469</v>
      </c>
      <c r="W209" s="36">
        <f>H209-H345</f>
        <v>-99.3958333333298469</v>
      </c>
      <c r="X209" s="36">
        <f>I209-I345</f>
        <v>36.6041666666701531</v>
      </c>
      <c r="Y209" s="36">
        <f>J209-J345</f>
        <v>-131.395833333329847</v>
      </c>
      <c r="Z209" s="36">
        <f>K209-K345</f>
        <v>-279.395833333329847</v>
      </c>
      <c r="AA209" s="36">
        <f>L209-L345</f>
        <v>39.6041666666701531</v>
      </c>
      <c r="AB209" s="36">
        <f>M209-M345</f>
        <v>29.6041666666701531</v>
      </c>
      <c r="AC209" s="36">
        <f>N209-N345</f>
        <v>160.604166666670153</v>
      </c>
      <c r="AD209" s="36">
        <f>O209-O345</f>
        <v>541.25</v>
      </c>
      <c r="AF209" s="14" t="n">
        <v>19</v>
      </c>
      <c r="AG209" s="69" t="s">
        <v>97</v>
      </c>
      <c r="AH209" s="36">
        <f>R209*100/C345</f>
        <v>9.6298896741852964</v>
      </c>
      <c r="AI209" s="36">
        <f>S209*100/D345</f>
        <v>0.609708878208029237</v>
      </c>
      <c r="AJ209" s="36">
        <f>T209*100/E345</f>
        <v>11.4884434096201726</v>
      </c>
      <c r="AK209" s="36">
        <f>U209*100/F345</f>
        <v>-1.74445918667615114</v>
      </c>
      <c r="AL209" s="36">
        <f>V209*100/G345</f>
        <v>-0.530204079525364769</v>
      </c>
      <c r="AM209" s="36">
        <f>W209*100/H345</f>
        <v>-2.46309996437763701</v>
      </c>
      <c r="AN209" s="36">
        <f>X209*100/I345</f>
        <v>0.907077475877609629</v>
      </c>
      <c r="AO209" s="36">
        <f>Y209*100/J345</f>
        <v>-3.2560828914965203</v>
      </c>
      <c r="AP209" s="36">
        <f>Z209*100/K345</f>
        <v>-6.92362892942134511</v>
      </c>
      <c r="AQ209" s="36">
        <f>AA209*100/L345</f>
        <v>0.981419625295004749</v>
      </c>
      <c r="AR209" s="36">
        <f>AB209*100/M345</f>
        <v>0.733612460570354319</v>
      </c>
      <c r="AS209" s="36">
        <f>AC209*100/N345</f>
        <v>3.97988631846326868</v>
      </c>
      <c r="AT209" s="36">
        <f>AD209*100/O345</f>
        <v>1.11771356589347381</v>
      </c>
    </row>
    <row r="210" spans="1:46">
      <c r="A210" s="26"/>
      <c r="B210" s="252" t="s">
        <v>116</v>
      </c>
      <c r="C210" s="52">
        <f>C207+C208+C209</f>
        <v>9537</v>
      </c>
      <c r="D210" s="52">
        <f>D207+D208+D209</f>
        <v>8861</v>
      </c>
      <c r="E210" s="52">
        <f>E207+E208+E209</f>
        <v>9589</v>
      </c>
      <c r="F210" s="52">
        <f>F207+F208+F209</f>
        <v>8691</v>
      </c>
      <c r="G210" s="52">
        <f>G207+G208+G209</f>
        <v>8680</v>
      </c>
      <c r="H210" s="52">
        <f>H207+H208+H209</f>
        <v>8602</v>
      </c>
      <c r="I210" s="52">
        <f>I207+I208+I209</f>
        <v>8824</v>
      </c>
      <c r="J210" s="52">
        <f>J207+J208+J209</f>
        <v>8465</v>
      </c>
      <c r="K210" s="52">
        <f>K207+K208+K209</f>
        <v>8268</v>
      </c>
      <c r="L210" s="52">
        <f>L207+L208+L209</f>
        <v>8673</v>
      </c>
      <c r="M210" s="52">
        <f>M207+M208+M209</f>
        <v>8729</v>
      </c>
      <c r="N210" s="52">
        <f>N207+N208+N209</f>
        <v>9014</v>
      </c>
      <c r="O210" s="52">
        <f>O207+O208+O209</f>
        <v>105933</v>
      </c>
      <c r="P210" s="14" t="n">
        <v>19</v>
      </c>
      <c r="Q210" s="69" t="str">
        <f>B210</f>
        <v>50-65</v>
      </c>
      <c r="R210" s="36">
        <f>C210-C346</f>
        <v>646.333333333330302</v>
      </c>
      <c r="S210" s="36">
        <f>D210-D346</f>
        <v>-29.6666666666696983</v>
      </c>
      <c r="T210" s="36">
        <f>E210-E346</f>
        <v>698.333333333330302</v>
      </c>
      <c r="U210" s="36">
        <f>F210-F346</f>
        <v>-199.666666666669698</v>
      </c>
      <c r="V210" s="36">
        <f>G210-G346</f>
        <v>-210.666666666669698</v>
      </c>
      <c r="W210" s="36">
        <f>H210-H346</f>
        <v>-288.666666666669698</v>
      </c>
      <c r="X210" s="36">
        <f>I210-I346</f>
        <v>-66.6666666666696983</v>
      </c>
      <c r="Y210" s="36">
        <f>J210-J346</f>
        <v>-425.666666666669698</v>
      </c>
      <c r="Z210" s="36">
        <f>K210-K346</f>
        <v>-622.666666666669698</v>
      </c>
      <c r="AA210" s="36">
        <f>L210-L346</f>
        <v>-217.666666666669698</v>
      </c>
      <c r="AB210" s="36">
        <f>M210-M346</f>
        <v>-161.666666666669698</v>
      </c>
      <c r="AC210" s="36">
        <f>N210-N346</f>
        <v>123.333333333330302</v>
      </c>
      <c r="AD210" s="36">
        <f>O210-O346</f>
        <v>-755</v>
      </c>
      <c r="AF210" s="14" t="n">
        <v>19</v>
      </c>
      <c r="AG210" s="69" t="s">
        <v>116</v>
      </c>
      <c r="AH210" s="36">
        <f>R210*100/C346</f>
        <v>7.26979604079180142</v>
      </c>
      <c r="AI210" s="36">
        <f>S210*100/D346</f>
        <v>-0.333683263347364534</v>
      </c>
      <c r="AJ210" s="36">
        <f>T210*100/E346</f>
        <v>7.85467906418712136</v>
      </c>
      <c r="AK210" s="36">
        <f>U210*100/F346</f>
        <v>-2.24580083983207013</v>
      </c>
      <c r="AL210" s="36">
        <f>V210*100/G346</f>
        <v>-2.36952609478108034</v>
      </c>
      <c r="AM210" s="36">
        <f>W210*100/H346</f>
        <v>-3.24685062987406159</v>
      </c>
      <c r="AN210" s="36">
        <f>X210*100/I346</f>
        <v>-0.749850029994035072</v>
      </c>
      <c r="AO210" s="36">
        <f>Y210*100/J346</f>
        <v>-4.78779244151173344</v>
      </c>
      <c r="AP210" s="36">
        <f>Z210*100/K346</f>
        <v>-7.00359928014400612</v>
      </c>
      <c r="AQ210" s="36">
        <f>AA210*100/L346</f>
        <v>-2.44826034793045055</v>
      </c>
      <c r="AR210" s="36">
        <f>AB210*100/M346</f>
        <v>-1.81838632273548999</v>
      </c>
      <c r="AS210" s="36">
        <f>AC210*100/N346</f>
        <v>1.3872225554888642</v>
      </c>
      <c r="AT210" s="36">
        <f>AD210*100/O346</f>
        <v>-0.707670965806838659</v>
      </c>
    </row>
    <row r="211" spans="1:46">
      <c r="A211" s="22"/>
      <c r="B211" s="8"/>
      <c r="C211" s="47"/>
      <c r="D211" s="47"/>
      <c r="E211" s="47"/>
      <c r="F211" s="47"/>
      <c r="G211" s="47"/>
      <c r="H211" s="47"/>
      <c r="I211" s="47"/>
      <c r="J211" s="47"/>
      <c r="K211" s="47"/>
      <c r="L211" s="47"/>
      <c r="M211" s="47"/>
      <c r="N211" s="47"/>
      <c r="O211" s="47"/>
      <c r="P211" s="14"/>
      <c r="Q211" s="40"/>
      <c r="R211" s="41"/>
      <c r="S211" s="41"/>
      <c r="T211" s="41"/>
      <c r="U211" s="41"/>
      <c r="V211" s="41"/>
      <c r="W211" s="41"/>
      <c r="X211" s="41"/>
      <c r="Y211" s="41"/>
      <c r="Z211" s="41"/>
      <c r="AA211" s="41"/>
      <c r="AB211" s="41"/>
      <c r="AC211" s="41"/>
      <c r="AD211" s="14"/>
      <c r="AF211" s="14"/>
      <c r="AG211" s="40"/>
      <c r="AH211" s="41"/>
      <c r="AI211" s="41"/>
      <c r="AJ211" s="41"/>
      <c r="AK211" s="41"/>
      <c r="AL211" s="41"/>
      <c r="AM211" s="41"/>
      <c r="AN211" s="41"/>
      <c r="AO211" s="41"/>
      <c r="AP211" s="41"/>
      <c r="AQ211" s="41"/>
      <c r="AR211" s="41"/>
      <c r="AS211" s="41"/>
      <c r="AT211" s="14"/>
    </row>
    <row r="212" spans="1:46">
      <c r="A212" s="28" t="n">
        <v>2019</v>
      </c>
      <c r="B212" s="29" t="s">
        <v>98</v>
      </c>
      <c r="C212" s="53">
        <f>C48</f>
        <v>5824</v>
      </c>
      <c r="D212" s="53">
        <f>D48</f>
        <v>5617</v>
      </c>
      <c r="E212" s="53">
        <f>E48</f>
        <v>5827</v>
      </c>
      <c r="F212" s="53">
        <f>F48</f>
        <v>5340</v>
      </c>
      <c r="G212" s="53">
        <f>G48</f>
        <v>5426</v>
      </c>
      <c r="H212" s="53">
        <f>H48</f>
        <v>5122</v>
      </c>
      <c r="I212" s="53">
        <f>I48</f>
        <v>5527</v>
      </c>
      <c r="J212" s="53">
        <f>J48</f>
        <v>5294</v>
      </c>
      <c r="K212" s="53">
        <f>K48</f>
        <v>5124</v>
      </c>
      <c r="L212" s="53">
        <f>L48</f>
        <v>5361</v>
      </c>
      <c r="M212" s="53">
        <f>M48</f>
        <v>5287</v>
      </c>
      <c r="N212" s="53">
        <f>N48</f>
        <v>5755</v>
      </c>
      <c r="O212" s="53">
        <f>O48</f>
        <v>65504</v>
      </c>
      <c r="P212" s="14" t="n">
        <v>19</v>
      </c>
      <c r="Q212" s="80" t="str">
        <f>B212</f>
        <v>65-70</v>
      </c>
      <c r="R212" s="36">
        <f>C212-C348</f>
        <v>517.8125</v>
      </c>
      <c r="S212" s="36">
        <f>D212-D348</f>
        <v>310.8125</v>
      </c>
      <c r="T212" s="36">
        <f>E212-E348</f>
        <v>520.8125</v>
      </c>
      <c r="U212" s="36">
        <f>F212-F348</f>
        <v>33.8125</v>
      </c>
      <c r="V212" s="36">
        <f>G212-G348</f>
        <v>119.8125</v>
      </c>
      <c r="W212" s="36">
        <f>H212-H348</f>
        <v>-184.1875</v>
      </c>
      <c r="X212" s="36">
        <f>I212-I348</f>
        <v>220.8125</v>
      </c>
      <c r="Y212" s="36">
        <f>J212-J348</f>
        <v>-12.1875</v>
      </c>
      <c r="Z212" s="36">
        <f>K212-K348</f>
        <v>-182.1875</v>
      </c>
      <c r="AA212" s="36">
        <f>L212-L348</f>
        <v>54.8125</v>
      </c>
      <c r="AB212" s="36">
        <f>M212-M348</f>
        <v>-19.1875</v>
      </c>
      <c r="AC212" s="36">
        <f>N212-N348</f>
        <v>448.8125</v>
      </c>
      <c r="AD212" s="36">
        <f>O212-O348</f>
        <v>1829.75</v>
      </c>
      <c r="AF212" s="14" t="n">
        <v>19</v>
      </c>
      <c r="AG212" s="80" t="s">
        <v>98</v>
      </c>
      <c r="AH212" s="36">
        <f>R212*100/C348</f>
        <v>9.75865440111190985</v>
      </c>
      <c r="AI212" s="36">
        <f>S212*100/D348</f>
        <v>5.85754838101744468</v>
      </c>
      <c r="AJ212" s="36">
        <f>T212*100/E348</f>
        <v>9.8151921695190758</v>
      </c>
      <c r="AK212" s="36">
        <f>U212*100/F348</f>
        <v>0.637227764755768611</v>
      </c>
      <c r="AL212" s="36">
        <f>V212*100/G348</f>
        <v>2.25797712576119869</v>
      </c>
      <c r="AM212" s="36">
        <f>W212*100/H348</f>
        <v>-3.47118340616497267</v>
      </c>
      <c r="AN212" s="36">
        <f>X212*100/I348</f>
        <v>4.16141532880245979</v>
      </c>
      <c r="AO212" s="36">
        <f>Y212*100/J348</f>
        <v>-0.229684684154112517</v>
      </c>
      <c r="AP212" s="36">
        <f>Z212*100/K348</f>
        <v>-3.43349156056019522</v>
      </c>
      <c r="AQ212" s="36">
        <f>AA212*100/L348</f>
        <v>1.03299214360593172</v>
      </c>
      <c r="AR212" s="36">
        <f>AB212*100/M348</f>
        <v>-0.361606143770833555</v>
      </c>
      <c r="AS212" s="36">
        <f>AC212*100/N348</f>
        <v>8.45828572774708753</v>
      </c>
      <c r="AT212" s="36">
        <f>AD212*100/O348</f>
        <v>2.87361060397256338</v>
      </c>
    </row>
    <row r="213" spans="1:46">
      <c r="A213" s="28" t="n">
        <v>2019</v>
      </c>
      <c r="B213" s="29" t="s">
        <v>99</v>
      </c>
      <c r="C213" s="53">
        <f>C49</f>
        <v>6542</v>
      </c>
      <c r="D213" s="53">
        <f>D49</f>
        <v>6391</v>
      </c>
      <c r="E213" s="53">
        <f>E49</f>
        <v>6703</v>
      </c>
      <c r="F213" s="53">
        <f>F49</f>
        <v>6140</v>
      </c>
      <c r="G213" s="53">
        <f>G49</f>
        <v>6010</v>
      </c>
      <c r="H213" s="53">
        <f>H49</f>
        <v>5746</v>
      </c>
      <c r="I213" s="53">
        <f>I49</f>
        <v>6129</v>
      </c>
      <c r="J213" s="53">
        <f>J49</f>
        <v>5839</v>
      </c>
      <c r="K213" s="53">
        <f>K49</f>
        <v>5593</v>
      </c>
      <c r="L213" s="53">
        <f>L49</f>
        <v>6116</v>
      </c>
      <c r="M213" s="53">
        <f>M49</f>
        <v>6115</v>
      </c>
      <c r="N213" s="53">
        <f>N49</f>
        <v>6566</v>
      </c>
      <c r="O213" s="53">
        <f>O49</f>
        <v>73890</v>
      </c>
      <c r="P213" s="14" t="n">
        <v>19</v>
      </c>
      <c r="Q213" s="80" t="str">
        <f>B213</f>
        <v>70-75</v>
      </c>
      <c r="R213" s="36">
        <f>C213-C349</f>
        <v>221.5625</v>
      </c>
      <c r="S213" s="36">
        <f>D213-D349</f>
        <v>70.5625</v>
      </c>
      <c r="T213" s="36">
        <f>E213-E349</f>
        <v>382.5625</v>
      </c>
      <c r="U213" s="36">
        <f>F213-F349</f>
        <v>-180.4375</v>
      </c>
      <c r="V213" s="36">
        <f>G213-G349</f>
        <v>-310.4375</v>
      </c>
      <c r="W213" s="36">
        <f>H213-H349</f>
        <v>-574.4375</v>
      </c>
      <c r="X213" s="36">
        <f>I213-I349</f>
        <v>-191.4375</v>
      </c>
      <c r="Y213" s="36">
        <f>J213-J349</f>
        <v>-481.4375</v>
      </c>
      <c r="Z213" s="36">
        <f>K213-K349</f>
        <v>-727.4375</v>
      </c>
      <c r="AA213" s="36">
        <f>L213-L349</f>
        <v>-204.4375</v>
      </c>
      <c r="AB213" s="36">
        <f>M213-M349</f>
        <v>-205.4375</v>
      </c>
      <c r="AC213" s="36">
        <f>N213-N349</f>
        <v>245.5625</v>
      </c>
      <c r="AD213" s="36">
        <f>O213-O349</f>
        <v>-1955.25</v>
      </c>
      <c r="AF213" s="14" t="n">
        <v>19</v>
      </c>
      <c r="AG213" s="80" t="s">
        <v>99</v>
      </c>
      <c r="AH213" s="36">
        <f>R213*100/C349</f>
        <v>3.50549309284365185</v>
      </c>
      <c r="AI213" s="36">
        <f>S213*100/D349</f>
        <v>1.11641796948391625</v>
      </c>
      <c r="AJ213" s="36">
        <f>T213*100/E349</f>
        <v>6.05278511179012568</v>
      </c>
      <c r="AK213" s="36">
        <f>U213*100/F349</f>
        <v>-2.85482610974319417</v>
      </c>
      <c r="AL213" s="36">
        <f>V213*100/G349</f>
        <v>-4.91164575237078171</v>
      </c>
      <c r="AM213" s="36">
        <f>W213*100/H349</f>
        <v>-9.08857179586065023</v>
      </c>
      <c r="AN213" s="36">
        <f>X213*100/I349</f>
        <v>-3.02886469488860532</v>
      </c>
      <c r="AO213" s="36">
        <f>Y213*100/J349</f>
        <v>-7.61715466690399179</v>
      </c>
      <c r="AP213" s="36">
        <f>Z213*100/K349</f>
        <v>-11.5092902983377332</v>
      </c>
      <c r="AQ213" s="36">
        <f>AA213*100/L349</f>
        <v>-3.23454665915136408</v>
      </c>
      <c r="AR213" s="36">
        <f>AB213*100/M349</f>
        <v>-3.25036834871003766</v>
      </c>
      <c r="AS213" s="36">
        <f>AC213*100/N349</f>
        <v>3.88521364225182175</v>
      </c>
      <c r="AT213" s="36">
        <f>AD213*100/O349</f>
        <v>-2.57794654246640365</v>
      </c>
    </row>
    <row r="214" spans="1:46">
      <c r="A214" s="28" t="n">
        <v>2019</v>
      </c>
      <c r="B214" s="29" t="s">
        <v>100</v>
      </c>
      <c r="C214" s="53">
        <f>C50</f>
        <v>11790</v>
      </c>
      <c r="D214" s="53">
        <f>D50</f>
        <v>11199</v>
      </c>
      <c r="E214" s="53">
        <f>E50</f>
        <v>12089</v>
      </c>
      <c r="F214" s="53">
        <f>F50</f>
        <v>10862</v>
      </c>
      <c r="G214" s="53">
        <f>G50</f>
        <v>10606</v>
      </c>
      <c r="H214" s="53">
        <f>H50</f>
        <v>10217</v>
      </c>
      <c r="I214" s="53">
        <f>I50</f>
        <v>10452</v>
      </c>
      <c r="J214" s="53">
        <f>J50</f>
        <v>10041</v>
      </c>
      <c r="K214" s="53">
        <f>K50</f>
        <v>9713</v>
      </c>
      <c r="L214" s="53">
        <f>L50</f>
        <v>10518</v>
      </c>
      <c r="M214" s="53">
        <f>M50</f>
        <v>10513</v>
      </c>
      <c r="N214" s="53">
        <f>N50</f>
        <v>11065</v>
      </c>
      <c r="O214" s="53">
        <f>O50</f>
        <v>129065</v>
      </c>
      <c r="P214" s="14" t="n">
        <v>19</v>
      </c>
      <c r="Q214" s="80" t="str">
        <f>B214</f>
        <v>75-80</v>
      </c>
      <c r="R214" s="36">
        <f>C214-C350</f>
        <v>449.083333333299379</v>
      </c>
      <c r="S214" s="36">
        <f>D214-D350</f>
        <v>-141.916666666700621</v>
      </c>
      <c r="T214" s="36">
        <f>E214-E350</f>
        <v>748.083333333299379</v>
      </c>
      <c r="U214" s="36">
        <f>F214-F350</f>
        <v>-478.916666666700621</v>
      </c>
      <c r="V214" s="36">
        <f>G214-G350</f>
        <v>-734.916666666700621</v>
      </c>
      <c r="W214" s="36">
        <f>H214-H350</f>
        <v>-1123.91666666670062</v>
      </c>
      <c r="X214" s="36">
        <f>I214-I350</f>
        <v>-888.916666666700621</v>
      </c>
      <c r="Y214" s="36">
        <f>J214-J350</f>
        <v>-1299.91666666670062</v>
      </c>
      <c r="Z214" s="36">
        <f>K214-K350</f>
        <v>-1627.91666666670062</v>
      </c>
      <c r="AA214" s="36">
        <f>L214-L350</f>
        <v>-822.916666666700621</v>
      </c>
      <c r="AB214" s="36">
        <f>M214-M350</f>
        <v>-827.916666666700621</v>
      </c>
      <c r="AC214" s="36">
        <f>N214-N350</f>
        <v>-275.916666666700621</v>
      </c>
      <c r="AD214" s="36">
        <f>O214-O350</f>
        <v>-7026</v>
      </c>
      <c r="AF214" s="14" t="n">
        <v>19</v>
      </c>
      <c r="AG214" s="80" t="s">
        <v>100</v>
      </c>
      <c r="AH214" s="36">
        <f>R214*100/C350</f>
        <v>3.95985039422119911</v>
      </c>
      <c r="AI214" s="36">
        <f>S214*100/D350</f>
        <v>-1.2513685695603729</v>
      </c>
      <c r="AJ214" s="36">
        <f>T214*100/E350</f>
        <v>6.59632157894317839</v>
      </c>
      <c r="AK214" s="36">
        <f>U214*100/F350</f>
        <v>-4.22290967073531309</v>
      </c>
      <c r="AL214" s="36">
        <f>V214*100/G350</f>
        <v>-6.48022279210262742</v>
      </c>
      <c r="AM214" s="36">
        <f>W214*100/H350</f>
        <v>-9.9102806210552945</v>
      </c>
      <c r="AN214" s="36">
        <f>X214*100/I350</f>
        <v>-7.8381377166751518</v>
      </c>
      <c r="AO214" s="36">
        <f>Y214*100/J350</f>
        <v>-11.4621833919953229</v>
      </c>
      <c r="AP214" s="36">
        <f>Z214*100/K350</f>
        <v>-14.3543658287471931</v>
      </c>
      <c r="AQ214" s="36">
        <f>AA214*100/L350</f>
        <v>-7.2561741775726416</v>
      </c>
      <c r="AR214" s="36">
        <f>AB214*100/M350</f>
        <v>-7.30026232447434698</v>
      </c>
      <c r="AS214" s="36">
        <f>AC214*100/N350</f>
        <v>-2.4329309065260758</v>
      </c>
      <c r="AT214" s="36">
        <f>AD214*100/O350</f>
        <v>-5.16272200218971111</v>
      </c>
    </row>
    <row r="215" spans="1:46">
      <c r="A215" s="28"/>
      <c r="B215" s="29" t="s">
        <v>113</v>
      </c>
      <c r="C215" s="53">
        <f>C212+C213+C214</f>
        <v>24156</v>
      </c>
      <c r="D215" s="53">
        <f>D212+D213+D214</f>
        <v>23207</v>
      </c>
      <c r="E215" s="53">
        <f>E212+E213+E214</f>
        <v>24619</v>
      </c>
      <c r="F215" s="53">
        <f>F212+F213+F214</f>
        <v>22342</v>
      </c>
      <c r="G215" s="53">
        <f>G212+G213+G214</f>
        <v>22042</v>
      </c>
      <c r="H215" s="53">
        <f>H212+H213+H214</f>
        <v>21085</v>
      </c>
      <c r="I215" s="53">
        <f>I212+I213+I214</f>
        <v>22108</v>
      </c>
      <c r="J215" s="53">
        <f>J212+J213+J214</f>
        <v>21174</v>
      </c>
      <c r="K215" s="53">
        <f>K212+K213+K214</f>
        <v>20430</v>
      </c>
      <c r="L215" s="53">
        <f>L212+L213+L214</f>
        <v>21995</v>
      </c>
      <c r="M215" s="53">
        <f>M212+M213+M214</f>
        <v>21915</v>
      </c>
      <c r="N215" s="53">
        <f>N212+N213+N214</f>
        <v>23386</v>
      </c>
      <c r="O215" s="53">
        <f>O212+O213+O214</f>
        <v>268459</v>
      </c>
      <c r="P215" s="14" t="n">
        <v>19</v>
      </c>
      <c r="Q215" s="79" t="str">
        <f>B215</f>
        <v>65-80</v>
      </c>
      <c r="R215" s="36">
        <f>C215-C351</f>
        <v>1188.45833333329938</v>
      </c>
      <c r="S215" s="36">
        <f>D215-D351</f>
        <v>239.458333333299379</v>
      </c>
      <c r="T215" s="36">
        <f>E215-E351</f>
        <v>1651.45833333329938</v>
      </c>
      <c r="U215" s="36">
        <f>F215-F351</f>
        <v>-625.541666666700621</v>
      </c>
      <c r="V215" s="36">
        <f>G215-G351</f>
        <v>-925.541666666700621</v>
      </c>
      <c r="W215" s="36">
        <f>H215-H351</f>
        <v>-1882.54166666670062</v>
      </c>
      <c r="X215" s="36">
        <f>I215-I351</f>
        <v>-859.541666666700621</v>
      </c>
      <c r="Y215" s="36">
        <f>J215-J351</f>
        <v>-1793.54166666670062</v>
      </c>
      <c r="Z215" s="36">
        <f>K215-K351</f>
        <v>-2537.54166666670062</v>
      </c>
      <c r="AA215" s="36">
        <f>L215-L351</f>
        <v>-972.541666666700621</v>
      </c>
      <c r="AB215" s="36">
        <f>M215-M351</f>
        <v>-1052.54166666670062</v>
      </c>
      <c r="AC215" s="36">
        <f>N215-N351</f>
        <v>418.458333333299379</v>
      </c>
      <c r="AD215" s="36">
        <f>O215-O351</f>
        <v>-7151.5</v>
      </c>
      <c r="AF215" s="14" t="n">
        <v>19</v>
      </c>
      <c r="AG215" s="79" t="s">
        <v>113</v>
      </c>
      <c r="AH215" s="36">
        <f>R215*100/C351</f>
        <v>5.1745125820676563</v>
      </c>
      <c r="AI215" s="36">
        <f>S215*100/D351</f>
        <v>1.04259453105000865</v>
      </c>
      <c r="AJ215" s="36">
        <f>T215*100/E351</f>
        <v>7.19040094626277693</v>
      </c>
      <c r="AK215" s="36">
        <f>U215*100/F351</f>
        <v>-2.72358999385016221</v>
      </c>
      <c r="AL215" s="36">
        <f>V215*100/G351</f>
        <v>-4.02978115855542374</v>
      </c>
      <c r="AM215" s="36">
        <f>W215*100/H351</f>
        <v>-8.1965309739652028</v>
      </c>
      <c r="AN215" s="36">
        <f>X215*100/I351</f>
        <v>-3.74241910232026642</v>
      </c>
      <c r="AO215" s="36">
        <f>Y215*100/J351</f>
        <v>-7.80902759510264222</v>
      </c>
      <c r="AP215" s="36">
        <f>Z215*100/K351</f>
        <v>-11.0483816835716908</v>
      </c>
      <c r="AQ215" s="36">
        <f>AA215*100/L351</f>
        <v>-4.23441777435924838</v>
      </c>
      <c r="AR215" s="36">
        <f>AB215*100/M351</f>
        <v>-4.58273541828064701</v>
      </c>
      <c r="AS215" s="36">
        <f>AC215*100/N351</f>
        <v>1.82195525932414792</v>
      </c>
      <c r="AT215" s="36">
        <f>AD215*100/O351</f>
        <v>-2.59478503177491415</v>
      </c>
    </row>
    <row r="216" spans="1:46">
      <c r="A216" s="22"/>
      <c r="B216" s="8"/>
      <c r="C216" s="47"/>
      <c r="D216" s="47"/>
      <c r="E216" s="47"/>
      <c r="F216" s="47"/>
      <c r="G216" s="47"/>
      <c r="H216" s="47"/>
      <c r="I216" s="47"/>
      <c r="J216" s="47"/>
      <c r="K216" s="47"/>
      <c r="L216" s="47"/>
      <c r="M216" s="47"/>
      <c r="N216" s="47"/>
      <c r="O216" s="47"/>
      <c r="P216" s="14"/>
      <c r="Q216" s="40"/>
      <c r="R216" s="41"/>
      <c r="S216" s="41"/>
      <c r="T216" s="41"/>
      <c r="U216" s="41"/>
      <c r="V216" s="41"/>
      <c r="W216" s="41"/>
      <c r="X216" s="41"/>
      <c r="Y216" s="41"/>
      <c r="Z216" s="41"/>
      <c r="AA216" s="41"/>
      <c r="AB216" s="41"/>
      <c r="AC216" s="41"/>
      <c r="AD216" s="41"/>
      <c r="AF216" s="14"/>
      <c r="AG216" s="40"/>
      <c r="AH216" s="41"/>
      <c r="AI216" s="41"/>
      <c r="AJ216" s="41"/>
      <c r="AK216" s="41"/>
      <c r="AL216" s="41"/>
      <c r="AM216" s="41"/>
      <c r="AN216" s="41"/>
      <c r="AO216" s="41"/>
      <c r="AP216" s="41"/>
      <c r="AQ216" s="41"/>
      <c r="AR216" s="41"/>
      <c r="AS216" s="41"/>
      <c r="AT216" s="41"/>
    </row>
    <row r="217" spans="1:46">
      <c r="A217" s="26" t="n">
        <v>2019</v>
      </c>
      <c r="B217" s="27" t="s">
        <v>101</v>
      </c>
      <c r="C217" s="52">
        <f>C51</f>
        <v>16152</v>
      </c>
      <c r="D217" s="52">
        <f>D51</f>
        <v>15632</v>
      </c>
      <c r="E217" s="52">
        <f>E51</f>
        <v>16724</v>
      </c>
      <c r="F217" s="52">
        <f>F51</f>
        <v>14947</v>
      </c>
      <c r="G217" s="52">
        <f>G51</f>
        <v>14562</v>
      </c>
      <c r="H217" s="52">
        <f>H51</f>
        <v>14108</v>
      </c>
      <c r="I217" s="52">
        <f>I51</f>
        <v>14949</v>
      </c>
      <c r="J217" s="52">
        <f>J51</f>
        <v>14177</v>
      </c>
      <c r="K217" s="52">
        <f>K51</f>
        <v>13702</v>
      </c>
      <c r="L217" s="52">
        <f>L51</f>
        <v>14922</v>
      </c>
      <c r="M217" s="52">
        <f>M51</f>
        <v>15388</v>
      </c>
      <c r="N217" s="52">
        <f>N51</f>
        <v>16176</v>
      </c>
      <c r="O217" s="52">
        <f>O51</f>
        <v>181439</v>
      </c>
      <c r="P217" s="14" t="n">
        <v>19</v>
      </c>
      <c r="Q217" s="69" t="str">
        <f>B217</f>
        <v>80-85</v>
      </c>
      <c r="R217" s="36">
        <f>C217-C353</f>
        <v>1999.0625</v>
      </c>
      <c r="S217" s="36">
        <f>D217-D353</f>
        <v>1479.0625</v>
      </c>
      <c r="T217" s="36">
        <f>E217-E353</f>
        <v>2571.0625</v>
      </c>
      <c r="U217" s="36">
        <f>F217-F353</f>
        <v>794.0625</v>
      </c>
      <c r="V217" s="36">
        <f>G217-G353</f>
        <v>409.0625</v>
      </c>
      <c r="W217" s="36">
        <f>H217-H353</f>
        <v>-44.9375</v>
      </c>
      <c r="X217" s="36">
        <f>I217-I353</f>
        <v>796.0625</v>
      </c>
      <c r="Y217" s="36">
        <f>J217-J353</f>
        <v>24.0625</v>
      </c>
      <c r="Z217" s="36">
        <f>K217-K353</f>
        <v>-450.9375</v>
      </c>
      <c r="AA217" s="36">
        <f>L217-L353</f>
        <v>769.0625</v>
      </c>
      <c r="AB217" s="36">
        <f>M217-M353</f>
        <v>1235.0625</v>
      </c>
      <c r="AC217" s="36">
        <f>N217-N353</f>
        <v>2023.0625</v>
      </c>
      <c r="AD217" s="36">
        <f>O217-O353</f>
        <v>11603.75</v>
      </c>
      <c r="AF217" s="14" t="n">
        <v>19</v>
      </c>
      <c r="AG217" s="69" t="s">
        <v>101</v>
      </c>
      <c r="AH217" s="36">
        <f>R217*100/C353</f>
        <v>14.1247179251657116</v>
      </c>
      <c r="AI217" s="36">
        <f>S217*100/D353</f>
        <v>10.4505690073173856</v>
      </c>
      <c r="AJ217" s="36">
        <f>T217*100/E353</f>
        <v>18.1662817347988721</v>
      </c>
      <c r="AK217" s="36">
        <f>U217*100/F353</f>
        <v>5.61058437515180142</v>
      </c>
      <c r="AL217" s="36">
        <f>V217*100/G353</f>
        <v>2.89030104174486766</v>
      </c>
      <c r="AM217" s="36">
        <f>W217*100/H353</f>
        <v>-0.317513590376556065</v>
      </c>
      <c r="AN217" s="36">
        <f>X217*100/I353</f>
        <v>5.62471571714352603</v>
      </c>
      <c r="AO217" s="36">
        <f>Y217*100/J353</f>
        <v>0.170017708337933389</v>
      </c>
      <c r="AP217" s="36">
        <f>Z217*100/K353</f>
        <v>-3.18617601469659562</v>
      </c>
      <c r="AQ217" s="36">
        <f>AA217*100/L353</f>
        <v>5.43394260025524733</v>
      </c>
      <c r="AR217" s="36">
        <f>AB217*100/M353</f>
        <v>8.72654528432701682</v>
      </c>
      <c r="AS217" s="36">
        <f>AC217*100/N353</f>
        <v>14.2942940290664033</v>
      </c>
      <c r="AT217" s="36">
        <f>AD217*100/O353</f>
        <v>6.83235665151963456</v>
      </c>
    </row>
    <row r="218" spans="1:46">
      <c r="A218" s="26" t="n">
        <v>2019</v>
      </c>
      <c r="B218" s="27" t="s">
        <v>102</v>
      </c>
      <c r="C218" s="52">
        <f>C52</f>
        <v>15582</v>
      </c>
      <c r="D218" s="52">
        <f>D52</f>
        <v>14812</v>
      </c>
      <c r="E218" s="52">
        <f>E52</f>
        <v>15852</v>
      </c>
      <c r="F218" s="52">
        <f>F52</f>
        <v>13883</v>
      </c>
      <c r="G218" s="52">
        <f>G52</f>
        <v>13236</v>
      </c>
      <c r="H218" s="52">
        <f>H52</f>
        <v>13055</v>
      </c>
      <c r="I218" s="52">
        <f>I52</f>
        <v>13615</v>
      </c>
      <c r="J218" s="52">
        <f>J52</f>
        <v>13033</v>
      </c>
      <c r="K218" s="52">
        <f>K52</f>
        <v>12550</v>
      </c>
      <c r="L218" s="52">
        <f>L52</f>
        <v>13783</v>
      </c>
      <c r="M218" s="52">
        <f>M52</f>
        <v>14115</v>
      </c>
      <c r="N218" s="52">
        <f>N52</f>
        <v>15410</v>
      </c>
      <c r="O218" s="52">
        <f>O52</f>
        <v>168926</v>
      </c>
      <c r="P218" s="14" t="n">
        <v>19</v>
      </c>
      <c r="Q218" s="69" t="str">
        <f>B218</f>
        <v>85-90</v>
      </c>
      <c r="R218" s="36">
        <f>C218-C354</f>
        <v>1247.6875</v>
      </c>
      <c r="S218" s="36">
        <f>D218-D354</f>
        <v>477.6875</v>
      </c>
      <c r="T218" s="36">
        <f>E218-E354</f>
        <v>1517.6875</v>
      </c>
      <c r="U218" s="36">
        <f>F218-F354</f>
        <v>-451.3125</v>
      </c>
      <c r="V218" s="36">
        <f>G218-G354</f>
        <v>-1098.3125</v>
      </c>
      <c r="W218" s="36">
        <f>H218-H354</f>
        <v>-1279.3125</v>
      </c>
      <c r="X218" s="36">
        <f>I218-I354</f>
        <v>-719.3125</v>
      </c>
      <c r="Y218" s="36">
        <f>J218-J354</f>
        <v>-1301.3125</v>
      </c>
      <c r="Z218" s="36">
        <f>K218-K354</f>
        <v>-1784.3125</v>
      </c>
      <c r="AA218" s="36">
        <f>L218-L354</f>
        <v>-551.3125</v>
      </c>
      <c r="AB218" s="36">
        <f>M218-M354</f>
        <v>-219.3125</v>
      </c>
      <c r="AC218" s="36">
        <f>N218-N354</f>
        <v>1075.6875</v>
      </c>
      <c r="AD218" s="36">
        <f>O218-O354</f>
        <v>-3085.75</v>
      </c>
      <c r="AF218" s="14" t="n">
        <v>19</v>
      </c>
      <c r="AG218" s="69" t="s">
        <v>102</v>
      </c>
      <c r="AH218" s="36">
        <f>R218*100/C354</f>
        <v>8.70420189318462256</v>
      </c>
      <c r="AI218" s="36">
        <f>S218*100/D354</f>
        <v>3.33247583377298362</v>
      </c>
      <c r="AJ218" s="36">
        <f>T218*100/E354</f>
        <v>10.5877941477835087</v>
      </c>
      <c r="AK218" s="36">
        <f>U218*100/F354</f>
        <v>-3.14847677556911076</v>
      </c>
      <c r="AL218" s="36">
        <f>V218*100/G354</f>
        <v>-7.66212191899681283</v>
      </c>
      <c r="AM218" s="36">
        <f>W218*100/H354</f>
        <v>-8.92482635633902888</v>
      </c>
      <c r="AN218" s="36">
        <f>X218*100/I354</f>
        <v>-5.01811649494874601</v>
      </c>
      <c r="AO218" s="36">
        <f>Y218*100/J354</f>
        <v>-9.07830424375078948</v>
      </c>
      <c r="AP218" s="36">
        <f>Z218*100/K354</f>
        <v>-12.4478414991999085</v>
      </c>
      <c r="AQ218" s="36">
        <f>AA218*100/L354</f>
        <v>-3.84610353653166115</v>
      </c>
      <c r="AR218" s="36">
        <f>AB218*100/M354</f>
        <v>-1.52998269013599364</v>
      </c>
      <c r="AS218" s="36">
        <f>AC218*100/N354</f>
        <v>7.50428386432903594</v>
      </c>
      <c r="AT218" s="36">
        <f>AD218*100/O354</f>
        <v>-1.79391814803349181</v>
      </c>
    </row>
    <row r="219" spans="1:46">
      <c r="A219" s="26" t="n">
        <v>2019</v>
      </c>
      <c r="B219" s="27" t="s">
        <v>103</v>
      </c>
      <c r="C219" s="52">
        <f>C53</f>
        <v>11986</v>
      </c>
      <c r="D219" s="52">
        <f>D53</f>
        <v>11402</v>
      </c>
      <c r="E219" s="52">
        <f>E53</f>
        <v>12319</v>
      </c>
      <c r="F219" s="52">
        <f>F53</f>
        <v>10703</v>
      </c>
      <c r="G219" s="52">
        <f>G53</f>
        <v>10492</v>
      </c>
      <c r="H219" s="52">
        <f>H53</f>
        <v>9980</v>
      </c>
      <c r="I219" s="52">
        <f>I53</f>
        <v>10611</v>
      </c>
      <c r="J219" s="52">
        <f>J53</f>
        <v>10048</v>
      </c>
      <c r="K219" s="52">
        <f>K53</f>
        <v>9768</v>
      </c>
      <c r="L219" s="52">
        <f>L53</f>
        <v>10727</v>
      </c>
      <c r="M219" s="52">
        <f>M53</f>
        <v>11234</v>
      </c>
      <c r="N219" s="52">
        <f>N53</f>
        <v>11987</v>
      </c>
      <c r="O219" s="52">
        <f>O53</f>
        <v>131257</v>
      </c>
      <c r="P219" s="14" t="n">
        <v>19</v>
      </c>
      <c r="Q219" s="69" t="str">
        <f>B219</f>
        <v>90-95</v>
      </c>
      <c r="R219" s="36">
        <f>C219-C355</f>
        <v>1300.39583333329938</v>
      </c>
      <c r="S219" s="36">
        <f>D219-D355</f>
        <v>716.395833333299379</v>
      </c>
      <c r="T219" s="36">
        <f>E219-E355</f>
        <v>1633.39583333329938</v>
      </c>
      <c r="U219" s="36">
        <f>F219-F355</f>
        <v>17.3958333332993789</v>
      </c>
      <c r="V219" s="36">
        <f>G219-G355</f>
        <v>-193.604166666700621</v>
      </c>
      <c r="W219" s="36">
        <f>H219-H355</f>
        <v>-705.604166666700621</v>
      </c>
      <c r="X219" s="36">
        <f>I219-I355</f>
        <v>-74.6041666667006211</v>
      </c>
      <c r="Y219" s="36">
        <f>J219-J355</f>
        <v>-637.604166666700621</v>
      </c>
      <c r="Z219" s="36">
        <f>K219-K355</f>
        <v>-917.604166666700621</v>
      </c>
      <c r="AA219" s="36">
        <f>L219-L355</f>
        <v>41.3958333332993789</v>
      </c>
      <c r="AB219" s="36">
        <f>M219-M355</f>
        <v>548.395833333299379</v>
      </c>
      <c r="AC219" s="36">
        <f>N219-N355</f>
        <v>1301.39583333329938</v>
      </c>
      <c r="AD219" s="36">
        <f>O219-O355</f>
        <v>3029.75</v>
      </c>
      <c r="AF219" s="14" t="n">
        <v>19</v>
      </c>
      <c r="AG219" s="69" t="s">
        <v>103</v>
      </c>
      <c r="AH219" s="36">
        <f>R219*100/C355</f>
        <v>12.1696051346336684</v>
      </c>
      <c r="AI219" s="36">
        <f>S219*100/D355</f>
        <v>6.70430817162464265</v>
      </c>
      <c r="AJ219" s="36">
        <f>T219*100/E355</f>
        <v>15.2859474097740833</v>
      </c>
      <c r="AK219" s="36">
        <f>U219*100/F355</f>
        <v>0.162796909392966089</v>
      </c>
      <c r="AL219" s="36">
        <f>V219*100/G355</f>
        <v>-1.81182237005036324</v>
      </c>
      <c r="AM219" s="36">
        <f>W219*100/H355</f>
        <v>-6.603315597893884</v>
      </c>
      <c r="AN219" s="36">
        <f>X219*100/I355</f>
        <v>-0.698174529985166537</v>
      </c>
      <c r="AO219" s="36">
        <f>Y219*100/J355</f>
        <v>-5.96694540357091618</v>
      </c>
      <c r="AP219" s="36">
        <f>Z219*100/K355</f>
        <v>-8.58729326254784198</v>
      </c>
      <c r="AQ219" s="36">
        <f>AA219*100/L355</f>
        <v>0.387398154448131073</v>
      </c>
      <c r="AR219" s="36">
        <f>AB219*100/M355</f>
        <v>5.13209945623848895</v>
      </c>
      <c r="AS219" s="36">
        <f>AC219*100/N355</f>
        <v>12.1789635198443005</v>
      </c>
      <c r="AT219" s="36">
        <f>AD219*100/O355</f>
        <v>2.36279729932600135</v>
      </c>
    </row>
    <row r="220" spans="1:46">
      <c r="A220" s="26" t="n">
        <v>2019</v>
      </c>
      <c r="B220" s="27" t="s">
        <v>114</v>
      </c>
      <c r="C220" s="52">
        <f>C54</f>
        <v>5051</v>
      </c>
      <c r="D220" s="52">
        <f>D54</f>
        <v>4620</v>
      </c>
      <c r="E220" s="52">
        <f>E54</f>
        <v>5031</v>
      </c>
      <c r="F220" s="52">
        <f>F54</f>
        <v>4433</v>
      </c>
      <c r="G220" s="52">
        <f>G54</f>
        <v>4271</v>
      </c>
      <c r="H220" s="52">
        <f>H54</f>
        <v>4128</v>
      </c>
      <c r="I220" s="52">
        <f>I54</f>
        <v>4374</v>
      </c>
      <c r="J220" s="52">
        <f>J54</f>
        <v>4071</v>
      </c>
      <c r="K220" s="52">
        <f>K54</f>
        <v>3960</v>
      </c>
      <c r="L220" s="52">
        <f>L54</f>
        <v>4469</v>
      </c>
      <c r="M220" s="52">
        <f>M54</f>
        <v>4575</v>
      </c>
      <c r="N220" s="52">
        <f>N54</f>
        <v>4889</v>
      </c>
      <c r="O220" s="52">
        <f>O54</f>
        <v>53872</v>
      </c>
      <c r="P220" s="14" t="n">
        <v>19</v>
      </c>
      <c r="Q220" s="72" t="str">
        <f>B220</f>
        <v>95+</v>
      </c>
      <c r="R220" s="36">
        <f>C220-C356</f>
        <v>820.583333333330302</v>
      </c>
      <c r="S220" s="36">
        <f>D220-D356</f>
        <v>389.583333333330302</v>
      </c>
      <c r="T220" s="36">
        <f>E220-E356</f>
        <v>800.583333333330302</v>
      </c>
      <c r="U220" s="36">
        <f>F220-F356</f>
        <v>202.583333333330302</v>
      </c>
      <c r="V220" s="36">
        <f>G220-G356</f>
        <v>40.5833333333303017</v>
      </c>
      <c r="W220" s="36">
        <f>H220-H356</f>
        <v>-102.416666666669698</v>
      </c>
      <c r="X220" s="36">
        <f>I220-I356</f>
        <v>143.583333333330302</v>
      </c>
      <c r="Y220" s="36">
        <f>J220-J356</f>
        <v>-159.416666666669698</v>
      </c>
      <c r="Z220" s="36">
        <f>K220-K356</f>
        <v>-270.416666666669698</v>
      </c>
      <c r="AA220" s="36">
        <f>L220-L356</f>
        <v>238.583333333330302</v>
      </c>
      <c r="AB220" s="36">
        <f>M220-M356</f>
        <v>344.583333333330302</v>
      </c>
      <c r="AC220" s="36">
        <f>N220-N356</f>
        <v>658.583333333330302</v>
      </c>
      <c r="AD220" s="36">
        <f>O220-O356</f>
        <v>3107</v>
      </c>
      <c r="AF220" s="14" t="n">
        <v>19</v>
      </c>
      <c r="AG220" s="72" t="s">
        <v>114</v>
      </c>
      <c r="AH220" s="36">
        <f>R220*100/C356</f>
        <v>19.3972224958139492</v>
      </c>
      <c r="AI220" s="36">
        <f>S220*100/D356</f>
        <v>9.20910075839644726</v>
      </c>
      <c r="AJ220" s="36">
        <f>T220*100/E356</f>
        <v>18.9244558258641824</v>
      </c>
      <c r="AK220" s="36">
        <f>U220*100/F356</f>
        <v>4.78873239436611531</v>
      </c>
      <c r="AL220" s="36">
        <f>V220*100/G356</f>
        <v>0.959322367772999662</v>
      </c>
      <c r="AM220" s="36">
        <f>W220*100/H356</f>
        <v>-2.4209593223678505</v>
      </c>
      <c r="AN220" s="36">
        <f>X220*100/I356</f>
        <v>3.39407071801429838</v>
      </c>
      <c r="AO220" s="36">
        <f>Y220*100/J356</f>
        <v>-3.76834433172468986</v>
      </c>
      <c r="AP220" s="36">
        <f>Z220*100/K356</f>
        <v>-6.39219934994590311</v>
      </c>
      <c r="AQ220" s="36">
        <f>AA220*100/L356</f>
        <v>5.6397124002756982</v>
      </c>
      <c r="AR220" s="36">
        <f>AB220*100/M356</f>
        <v>8.14537575100946931</v>
      </c>
      <c r="AS220" s="36">
        <f>AC220*100/N356</f>
        <v>15.5678124692208293</v>
      </c>
      <c r="AT220" s="36">
        <f>AD220*100/O356</f>
        <v>6.12035851472471215</v>
      </c>
    </row>
    <row r="221" spans="18:46">
      <c r="R221" s="14"/>
      <c r="S221" s="14"/>
      <c r="T221" s="14"/>
      <c r="U221" s="14"/>
      <c r="V221" s="14"/>
      <c r="W221" s="14"/>
      <c r="X221" s="14"/>
      <c r="Y221" s="14"/>
      <c r="Z221" s="14"/>
      <c r="AA221" s="14"/>
      <c r="AB221" s="14"/>
      <c r="AC221" s="14"/>
      <c r="AD221" s="14"/>
      <c r="AG221" s="14"/>
      <c r="AH221" s="14"/>
      <c r="AI221" s="14"/>
      <c r="AJ221" s="14"/>
      <c r="AK221" s="14"/>
      <c r="AL221" s="14"/>
      <c r="AM221" s="14"/>
      <c r="AN221" s="14"/>
      <c r="AO221" s="14"/>
      <c r="AP221" s="14"/>
      <c r="AQ221" s="14"/>
      <c r="AR221" s="14"/>
      <c r="AS221" s="14"/>
      <c r="AT221" s="14"/>
    </row>
    <row r="222" spans="1:46">
      <c r="A222" s="254" t="s">
        <v>35</v>
      </c>
      <c r="B222" s="255" t="s">
        <v>61</v>
      </c>
      <c r="C222" s="56">
        <f>SUM(C217:C220)</f>
        <v>48771</v>
      </c>
      <c r="D222" s="56">
        <f>SUM(D217:D220)</f>
        <v>46466</v>
      </c>
      <c r="E222" s="56">
        <f>SUM(E217:E220)</f>
        <v>49926</v>
      </c>
      <c r="F222" s="56">
        <f>SUM(F217:F220)</f>
        <v>43966</v>
      </c>
      <c r="G222" s="56">
        <f>SUM(G217:G220)</f>
        <v>42561</v>
      </c>
      <c r="H222" s="56">
        <f>SUM(H217:H220)</f>
        <v>41271</v>
      </c>
      <c r="I222" s="56">
        <f>SUM(I217:I220)</f>
        <v>43549</v>
      </c>
      <c r="J222" s="56">
        <f>SUM(J217:J220)</f>
        <v>41329</v>
      </c>
      <c r="K222" s="56">
        <f>SUM(K217:K220)</f>
        <v>39980</v>
      </c>
      <c r="L222" s="56">
        <f>SUM(L217:L220)</f>
        <v>43901</v>
      </c>
      <c r="M222" s="56">
        <f>SUM(M217:M220)</f>
        <v>45312</v>
      </c>
      <c r="N222" s="56">
        <f>SUM(N217:N220)</f>
        <v>48462</v>
      </c>
      <c r="O222" s="56">
        <f>SUM(O217:O220)</f>
        <v>535494</v>
      </c>
      <c r="P222" s="14" t="n">
        <v>19</v>
      </c>
      <c r="Q222" s="74" t="str">
        <f>B222</f>
        <v>80+</v>
      </c>
      <c r="R222" s="65">
        <f>C222-C358</f>
        <v>5367.72916666670062</v>
      </c>
      <c r="S222" s="65">
        <f>D222-D358</f>
        <v>3062.72916666670062</v>
      </c>
      <c r="T222" s="65">
        <f>E222-E358</f>
        <v>6522.72916666670062</v>
      </c>
      <c r="U222" s="65">
        <f>F222-F358</f>
        <v>562.729166666700621</v>
      </c>
      <c r="V222" s="65">
        <f>G222-G358</f>
        <v>-842.270833333299379</v>
      </c>
      <c r="W222" s="65">
        <f>H222-H358</f>
        <v>-2132.27083333329938</v>
      </c>
      <c r="X222" s="65">
        <f>I222-I358</f>
        <v>145.729166666700621</v>
      </c>
      <c r="Y222" s="65">
        <f>J222-J358</f>
        <v>-2074.27083333329938</v>
      </c>
      <c r="Z222" s="65">
        <f>K222-K358</f>
        <v>-3423.27083333329938</v>
      </c>
      <c r="AA222" s="65">
        <f>L222-L358</f>
        <v>497.729166666700621</v>
      </c>
      <c r="AB222" s="65">
        <f>M222-M358</f>
        <v>1908.72916666670062</v>
      </c>
      <c r="AC222" s="65">
        <f>N222-N358</f>
        <v>5058.72916666670062</v>
      </c>
      <c r="AD222" s="65">
        <f>O222-O358</f>
        <v>14654.75</v>
      </c>
      <c r="AF222" s="14" t="n">
        <v>19</v>
      </c>
      <c r="AG222" s="74" t="s">
        <v>61</v>
      </c>
      <c r="AH222" s="65">
        <f>R222*100/C358</f>
        <v>12.3671075096587764</v>
      </c>
      <c r="AI222" s="65">
        <f>S222*100/D358</f>
        <v>7.05644783875263393</v>
      </c>
      <c r="AJ222" s="65">
        <f>T222*100/E358</f>
        <v>15.0281972796789915</v>
      </c>
      <c r="AK222" s="65">
        <f>U222*100/F358</f>
        <v>1.29651327160931462</v>
      </c>
      <c r="AL222" s="65">
        <f>V222*100/G358</f>
        <v>-1.94056995512523205</v>
      </c>
      <c r="AM222" s="65">
        <f>W222*100/H358</f>
        <v>-4.91269619177118866</v>
      </c>
      <c r="AN222" s="65">
        <f>X222*100/I358</f>
        <v>0.335756185809808594</v>
      </c>
      <c r="AO222" s="65">
        <f>Y222*100/J358</f>
        <v>-4.77906570981346324</v>
      </c>
      <c r="AP222" s="65">
        <f>Z222*100/K358</f>
        <v>-7.88712640224400019</v>
      </c>
      <c r="AQ222" s="65">
        <f>AA222*100/L358</f>
        <v>1.14675497286358818</v>
      </c>
      <c r="AR222" s="65">
        <f>AB222*100/M358</f>
        <v>4.39766204255927651</v>
      </c>
      <c r="AS222" s="65">
        <f>AC222*100/N358</f>
        <v>11.6551795971598615</v>
      </c>
      <c r="AT222" s="65">
        <f>AD222*100/O358</f>
        <v>2.81368003659478418</v>
      </c>
    </row>
    <row r="223" spans="1:46">
      <c r="A223" s="258" t="s">
        <v>35</v>
      </c>
      <c r="B223" s="256" t="s">
        <v>62</v>
      </c>
      <c r="C223" s="59">
        <f>C222+C215</f>
        <v>72927</v>
      </c>
      <c r="D223" s="59">
        <f>D222+D215</f>
        <v>69673</v>
      </c>
      <c r="E223" s="59">
        <f>E222+E215</f>
        <v>74545</v>
      </c>
      <c r="F223" s="59">
        <f>F222+F215</f>
        <v>66308</v>
      </c>
      <c r="G223" s="59">
        <f>G222+G215</f>
        <v>64603</v>
      </c>
      <c r="H223" s="59">
        <f>H222+H215</f>
        <v>62356</v>
      </c>
      <c r="I223" s="59">
        <f>I222+I215</f>
        <v>65657</v>
      </c>
      <c r="J223" s="59">
        <f>J222+J215</f>
        <v>62503</v>
      </c>
      <c r="K223" s="59">
        <f>K222+K215</f>
        <v>60410</v>
      </c>
      <c r="L223" s="59">
        <f>L222+L215</f>
        <v>65896</v>
      </c>
      <c r="M223" s="59">
        <f>M222+M215</f>
        <v>67227</v>
      </c>
      <c r="N223" s="59">
        <f>N222+N215</f>
        <v>71848</v>
      </c>
      <c r="O223" s="59">
        <f>O222+O215</f>
        <v>803953</v>
      </c>
      <c r="P223" s="14" t="n">
        <v>19</v>
      </c>
      <c r="Q223" s="74" t="str">
        <f>B223</f>
        <v>65+</v>
      </c>
      <c r="R223" s="65">
        <f>C223-C359</f>
        <v>6556.1875</v>
      </c>
      <c r="S223" s="65">
        <f>D223-D359</f>
        <v>3302.1875</v>
      </c>
      <c r="T223" s="65">
        <f>E223-E359</f>
        <v>8174.1875</v>
      </c>
      <c r="U223" s="65">
        <f>F223-F359</f>
        <v>-62.8125</v>
      </c>
      <c r="V223" s="65">
        <f>G223-G359</f>
        <v>-1767.8125</v>
      </c>
      <c r="W223" s="65">
        <f>H223-H359</f>
        <v>-4014.8125</v>
      </c>
      <c r="X223" s="65">
        <f>I223-I359</f>
        <v>-713.8125</v>
      </c>
      <c r="Y223" s="65">
        <f>J223-J359</f>
        <v>-3867.8125</v>
      </c>
      <c r="Z223" s="65">
        <f>K223-K359</f>
        <v>-5960.8125</v>
      </c>
      <c r="AA223" s="65">
        <f>L223-L359</f>
        <v>-474.8125</v>
      </c>
      <c r="AB223" s="65">
        <f>M223-M359</f>
        <v>856.1875</v>
      </c>
      <c r="AC223" s="65">
        <f>N223-N359</f>
        <v>5477.1875</v>
      </c>
      <c r="AD223" s="65">
        <f>O223-O359</f>
        <v>7503.25</v>
      </c>
      <c r="AF223" s="14" t="n">
        <v>19</v>
      </c>
      <c r="AG223" s="74" t="s">
        <v>62</v>
      </c>
      <c r="AH223" s="65">
        <f>R223*100/C359</f>
        <v>9.87811848770120093</v>
      </c>
      <c r="AI223" s="65">
        <f>S223*100/D359</f>
        <v>4.97536096910068704</v>
      </c>
      <c r="AJ223" s="65">
        <f>T223*100/E359</f>
        <v>12.315937069476135</v>
      </c>
      <c r="AK223" s="65">
        <f>U223*100/F359</f>
        <v>-0.0946387389788244704</v>
      </c>
      <c r="AL223" s="65">
        <f>V223*100/G359</f>
        <v>-2.66353903683189053</v>
      </c>
      <c r="AM223" s="65">
        <f>W223*100/H359</f>
        <v>-6.04906335898780778</v>
      </c>
      <c r="AN223" s="65">
        <f>X223*100/I359</f>
        <v>-1.07549157997726796</v>
      </c>
      <c r="AO223" s="65">
        <f>Y223*100/J359</f>
        <v>-5.82758045940751401</v>
      </c>
      <c r="AP223" s="65">
        <f>Z223*100/K359</f>
        <v>-8.98107507724122023</v>
      </c>
      <c r="AQ223" s="65">
        <f>AA223*100/L359</f>
        <v>-0.715393532360327811</v>
      </c>
      <c r="AR223" s="65">
        <f>AB223*100/M359</f>
        <v>1.29000605499593668</v>
      </c>
      <c r="AS223" s="65">
        <f>AC223*100/N359</f>
        <v>8.25240387105401219</v>
      </c>
      <c r="AT223" s="65">
        <f>AD223*100/O359</f>
        <v>0.942087055711926702</v>
      </c>
    </row>
    <row r="224" spans="1:46">
      <c r="A224" s="258" t="s">
        <v>35</v>
      </c>
      <c r="B224" s="58" t="s">
        <v>115</v>
      </c>
      <c r="C224" s="59">
        <f>C200+C205+C210</f>
        <v>12178</v>
      </c>
      <c r="D224" s="59">
        <f>D200+D205+D210</f>
        <v>11336</v>
      </c>
      <c r="E224" s="59">
        <f>E200+E205+E210</f>
        <v>12194</v>
      </c>
      <c r="F224" s="59">
        <f>F200+F205+F210</f>
        <v>11102</v>
      </c>
      <c r="G224" s="59">
        <f>G200+G205+G210</f>
        <v>11066</v>
      </c>
      <c r="H224" s="59">
        <f>H200+H205+H210</f>
        <v>11127</v>
      </c>
      <c r="I224" s="59">
        <f>I200+I205+I210</f>
        <v>11269</v>
      </c>
      <c r="J224" s="59">
        <f>J200+J205+J210</f>
        <v>10941</v>
      </c>
      <c r="K224" s="59">
        <f>K200+K205+K210</f>
        <v>10612</v>
      </c>
      <c r="L224" s="59">
        <f>L200+L205+L210</f>
        <v>11110</v>
      </c>
      <c r="M224" s="59">
        <f>M200+M205+M210</f>
        <v>11151</v>
      </c>
      <c r="N224" s="59">
        <f>N200+N205+N210</f>
        <v>11481</v>
      </c>
      <c r="O224" s="59">
        <f>O200+O205+O210</f>
        <v>135567</v>
      </c>
      <c r="P224" s="14" t="n">
        <v>19</v>
      </c>
      <c r="Q224" s="74" t="str">
        <f>B224</f>
        <v>0-65</v>
      </c>
      <c r="R224" s="65">
        <f>C224-C360</f>
        <v>683.0625</v>
      </c>
      <c r="S224" s="65">
        <f>D224-D360</f>
        <v>-158.9375</v>
      </c>
      <c r="T224" s="65">
        <f>E224-E360</f>
        <v>699.0625</v>
      </c>
      <c r="U224" s="65">
        <f>F224-F360</f>
        <v>-392.9375</v>
      </c>
      <c r="V224" s="65">
        <f>G224-G360</f>
        <v>-428.9375</v>
      </c>
      <c r="W224" s="65">
        <f>H224-H360</f>
        <v>-367.9375</v>
      </c>
      <c r="X224" s="65">
        <f>I224-I360</f>
        <v>-225.9375</v>
      </c>
      <c r="Y224" s="65">
        <f>J224-J360</f>
        <v>-553.9375</v>
      </c>
      <c r="Z224" s="65">
        <f>K224-K360</f>
        <v>-882.9375</v>
      </c>
      <c r="AA224" s="65">
        <f>L224-L360</f>
        <v>-384.9375</v>
      </c>
      <c r="AB224" s="65">
        <f>M224-M360</f>
        <v>-343.9375</v>
      </c>
      <c r="AC224" s="65">
        <f>N224-N360</f>
        <v>-13.9375</v>
      </c>
      <c r="AD224" s="65">
        <f>O224-O360</f>
        <v>-2372.25</v>
      </c>
      <c r="AF224" s="14" t="n">
        <v>19</v>
      </c>
      <c r="AG224" s="74" t="s">
        <v>115</v>
      </c>
      <c r="AH224" s="65">
        <f>R224*100/C360</f>
        <v>5.9422898123630512</v>
      </c>
      <c r="AI224" s="65">
        <f>S224*100/D360</f>
        <v>-1.38267389448615962</v>
      </c>
      <c r="AJ224" s="65">
        <f>T224*100/E360</f>
        <v>6.08148152175686008</v>
      </c>
      <c r="AK224" s="65">
        <f>U224*100/F360</f>
        <v>-3.41835264437061959</v>
      </c>
      <c r="AL224" s="65">
        <f>V224*100/G360</f>
        <v>-3.73153399050669066</v>
      </c>
      <c r="AM224" s="65">
        <f>W224*100/H360</f>
        <v>-3.20086559844279295</v>
      </c>
      <c r="AN224" s="65">
        <f>X224*100/I360</f>
        <v>-1.96553917757273577</v>
      </c>
      <c r="AO224" s="65">
        <f>Y224*100/J360</f>
        <v>-4.81896922014582518</v>
      </c>
      <c r="AP224" s="65">
        <f>Z224*100/K360</f>
        <v>-7.68109874455602704</v>
      </c>
      <c r="AQ224" s="65">
        <f>AA224*100/L360</f>
        <v>-3.34875678967371515</v>
      </c>
      <c r="AR224" s="65">
        <f>AB224*100/M360</f>
        <v>-2.99207803435207875</v>
      </c>
      <c r="AS224" s="65">
        <f>AC224*100/N360</f>
        <v>-0.121249028104763523</v>
      </c>
      <c r="AT224" s="65">
        <f>AD224*100/O360</f>
        <v>-1.71977881567429147</v>
      </c>
    </row>
    <row r="225" spans="1:46">
      <c r="A225" s="258" t="s">
        <v>35</v>
      </c>
      <c r="B225" s="256" t="s">
        <v>64</v>
      </c>
      <c r="C225" s="59">
        <f>C200+C205</f>
        <v>2641</v>
      </c>
      <c r="D225" s="59">
        <f>D200+D205</f>
        <v>2475</v>
      </c>
      <c r="E225" s="59">
        <f>E200+E205</f>
        <v>2605</v>
      </c>
      <c r="F225" s="59">
        <f>F200+F205</f>
        <v>2411</v>
      </c>
      <c r="G225" s="59">
        <f>G200+G205</f>
        <v>2386</v>
      </c>
      <c r="H225" s="59">
        <f>H200+H205</f>
        <v>2525</v>
      </c>
      <c r="I225" s="59">
        <f>I200+I205</f>
        <v>2445</v>
      </c>
      <c r="J225" s="59">
        <f>J200+J205</f>
        <v>2476</v>
      </c>
      <c r="K225" s="59">
        <f>K200+K205</f>
        <v>2344</v>
      </c>
      <c r="L225" s="59">
        <f>L200+L205</f>
        <v>2437</v>
      </c>
      <c r="M225" s="59">
        <f>M200+M205</f>
        <v>2422</v>
      </c>
      <c r="N225" s="59">
        <f>N200+N205</f>
        <v>2467</v>
      </c>
      <c r="O225" s="59">
        <f>O200+O205</f>
        <v>29634</v>
      </c>
      <c r="P225" s="14" t="n">
        <v>19</v>
      </c>
      <c r="Q225" s="74" t="str">
        <f>B225</f>
        <v>0-50</v>
      </c>
      <c r="R225" s="65">
        <f>C225-C361</f>
        <v>36.7291666666701531</v>
      </c>
      <c r="S225" s="65">
        <f>D225-D361</f>
        <v>-129.270833333329847</v>
      </c>
      <c r="T225" s="65">
        <f>E225-E361</f>
        <v>0.729166666670153063</v>
      </c>
      <c r="U225" s="65">
        <f>F225-F361</f>
        <v>-193.270833333329847</v>
      </c>
      <c r="V225" s="65">
        <f>G225-G361</f>
        <v>-218.270833333329847</v>
      </c>
      <c r="W225" s="65">
        <f>H225-H361</f>
        <v>-79.2708333333298469</v>
      </c>
      <c r="X225" s="65">
        <f>I225-I361</f>
        <v>-159.270833333329847</v>
      </c>
      <c r="Y225" s="65">
        <f>J225-J361</f>
        <v>-128.270833333329847</v>
      </c>
      <c r="Z225" s="65">
        <f>K225-K361</f>
        <v>-260.270833333329847</v>
      </c>
      <c r="AA225" s="65">
        <f>L225-L361</f>
        <v>-167.270833333329847</v>
      </c>
      <c r="AB225" s="65">
        <f>M225-M361</f>
        <v>-182.270833333329847</v>
      </c>
      <c r="AC225" s="65">
        <f>N225-N361</f>
        <v>-137.270833333329847</v>
      </c>
      <c r="AD225" s="65">
        <f>O225-O361</f>
        <v>-1617.25</v>
      </c>
      <c r="AF225" s="14" t="n">
        <v>19</v>
      </c>
      <c r="AG225" s="74" t="s">
        <v>64</v>
      </c>
      <c r="AH225" s="65">
        <f>R225*100/C361</f>
        <v>1.41034358625668732</v>
      </c>
      <c r="AI225" s="65">
        <f>S225*100/D361</f>
        <v>-4.96380144794196099</v>
      </c>
      <c r="AJ225" s="65">
        <f>T225*100/E361</f>
        <v>0.0279988800449321174</v>
      </c>
      <c r="AK225" s="65">
        <f>U225*100/F361</f>
        <v>-7.42130314787396728</v>
      </c>
      <c r="AL225" s="65">
        <f>V225*100/G361</f>
        <v>-8.3812647494099064</v>
      </c>
      <c r="AM225" s="65">
        <f>W225*100/H361</f>
        <v>-3.04387824487007741</v>
      </c>
      <c r="AN225" s="65">
        <f>X225*100/I361</f>
        <v>-6.11575536978508882</v>
      </c>
      <c r="AO225" s="65">
        <f>Y225*100/J361</f>
        <v>-4.92540298388052289</v>
      </c>
      <c r="AP225" s="65">
        <f>Z225*100/K361</f>
        <v>-9.99400023999028697</v>
      </c>
      <c r="AQ225" s="65">
        <f>AA225*100/L361</f>
        <v>-6.42294308227659005</v>
      </c>
      <c r="AR225" s="65">
        <f>AB225*100/M361</f>
        <v>-6.99892004319815353</v>
      </c>
      <c r="AS225" s="65">
        <f>AC225*100/N361</f>
        <v>-5.27098916043346133</v>
      </c>
      <c r="AT225" s="65">
        <f>AD225*100/O361</f>
        <v>-5.1749930002799891</v>
      </c>
    </row>
    <row r="226" spans="3:46">
      <c r="C226" s="47" t="str">
        <f>IF(C223+C224=C195,"r","f")</f>
        <v>r</v>
      </c>
      <c r="D226" s="47" t="str">
        <f>IF(D223+D224=D195,"r","f")</f>
        <v>r</v>
      </c>
      <c r="E226" s="47" t="str">
        <f>IF(E223+E224=E195,"r","f")</f>
        <v>r</v>
      </c>
      <c r="F226" s="47" t="str">
        <f>IF(F223+F224=F195,"r","f")</f>
        <v>r</v>
      </c>
      <c r="G226" s="47" t="str">
        <f>IF(G223+G224=G195,"r","f")</f>
        <v>r</v>
      </c>
      <c r="H226" s="47" t="str">
        <f>IF(H223+H224=H195,"r","f")</f>
        <v>r</v>
      </c>
      <c r="I226" s="47" t="str">
        <f>IF(I223+I224=I195,"r","f")</f>
        <v>r</v>
      </c>
      <c r="J226" s="47" t="str">
        <f>IF(J223+J224=J195,"r","f")</f>
        <v>r</v>
      </c>
      <c r="K226" s="47" t="str">
        <f>IF(K223+K224=K195,"r","f")</f>
        <v>r</v>
      </c>
      <c r="L226" s="47" t="str">
        <f>IF(L223+L224=L195,"r","f")</f>
        <v>r</v>
      </c>
      <c r="M226" s="47" t="str">
        <f>IF(M223+M224=M195,"r","f")</f>
        <v>r</v>
      </c>
      <c r="N226" s="47" t="str">
        <f>IF(N223+N224=N195,"r","f")</f>
        <v>r</v>
      </c>
      <c r="O226" s="47" t="str">
        <f>IF(O223+O224=O195,"r","f")</f>
        <v>r</v>
      </c>
      <c r="R226" s="14"/>
      <c r="S226" s="14"/>
      <c r="T226" s="14"/>
      <c r="U226" s="14"/>
      <c r="V226" s="14"/>
      <c r="W226" s="14"/>
      <c r="X226" s="14"/>
      <c r="Y226" s="14"/>
      <c r="Z226" s="14"/>
      <c r="AA226" s="14"/>
      <c r="AB226" s="14"/>
      <c r="AC226" s="14"/>
      <c r="AD226" s="14"/>
      <c r="AG226" s="14"/>
      <c r="AH226" s="14"/>
      <c r="AI226" s="14"/>
      <c r="AJ226" s="14"/>
      <c r="AK226" s="14"/>
      <c r="AL226" s="14"/>
      <c r="AM226" s="14"/>
      <c r="AN226" s="14"/>
      <c r="AO226" s="14"/>
      <c r="AP226" s="14"/>
      <c r="AQ226" s="14"/>
      <c r="AR226" s="14"/>
      <c r="AS226" s="14"/>
      <c r="AT226" s="14"/>
    </row>
    <row r="227" spans="1:46">
      <c r="A227" s="22"/>
      <c r="B227" s="8"/>
      <c r="C227" s="47"/>
      <c r="D227" s="47"/>
      <c r="E227" s="47"/>
      <c r="F227" s="47"/>
      <c r="G227" s="47"/>
      <c r="H227" s="47"/>
      <c r="I227" s="47"/>
      <c r="J227" s="47"/>
      <c r="K227" s="47"/>
      <c r="L227" s="47"/>
      <c r="M227" s="47"/>
      <c r="N227" s="47"/>
      <c r="O227" s="47"/>
      <c r="P227" s="14"/>
      <c r="Q227" s="38" t="s">
        <v>70</v>
      </c>
      <c r="R227" s="41"/>
      <c r="S227" s="41"/>
      <c r="T227" s="84" t="s">
        <v>109</v>
      </c>
      <c r="U227" s="41"/>
      <c r="V227" s="41"/>
      <c r="W227" s="41"/>
      <c r="X227" s="41"/>
      <c r="Y227" s="41"/>
      <c r="Z227" s="41"/>
      <c r="AA227" s="38"/>
      <c r="AB227" s="38"/>
      <c r="AC227" s="38"/>
      <c r="AD227" s="14"/>
      <c r="AF227" s="14"/>
      <c r="AG227" s="38" t="s">
        <v>70</v>
      </c>
      <c r="AH227" s="41"/>
      <c r="AI227" s="41"/>
      <c r="AJ227" s="84" t="s">
        <v>71</v>
      </c>
      <c r="AK227" s="41"/>
      <c r="AL227" s="41"/>
      <c r="AM227" s="41"/>
      <c r="AN227" s="41"/>
      <c r="AO227" s="41"/>
      <c r="AP227" s="41"/>
      <c r="AQ227" s="38"/>
      <c r="AR227" s="38"/>
      <c r="AS227" s="38"/>
      <c r="AT227" s="14"/>
    </row>
    <row r="228" spans="1:46">
      <c r="A228" s="251" t="s">
        <v>36</v>
      </c>
      <c r="B228" s="33" t="s">
        <v>65</v>
      </c>
      <c r="C228" s="51">
        <f>C55</f>
        <v>84973</v>
      </c>
      <c r="D228" s="51">
        <f>D55</f>
        <v>85799</v>
      </c>
      <c r="E228" s="51">
        <f>E55</f>
        <v>107104</v>
      </c>
      <c r="F228" s="51">
        <f>F55</f>
        <v>79539</v>
      </c>
      <c r="G228" s="51">
        <f>G55</f>
        <v>74648</v>
      </c>
      <c r="H228" s="51">
        <f>H55</f>
        <v>69328</v>
      </c>
      <c r="I228" s="51">
        <f>I55</f>
        <v>75605</v>
      </c>
      <c r="J228" s="51">
        <f>J55</f>
        <v>78370</v>
      </c>
      <c r="K228" s="51">
        <f>K55</f>
        <v>69708</v>
      </c>
      <c r="L228" s="51">
        <f>L55</f>
        <v>74039</v>
      </c>
      <c r="M228" s="51">
        <f>M55</f>
        <v>74762</v>
      </c>
      <c r="N228" s="51">
        <f>N55</f>
        <v>80999</v>
      </c>
      <c r="O228" s="51">
        <f>O55</f>
        <v>954874</v>
      </c>
      <c r="P228" s="41" t="s">
        <v>58</v>
      </c>
      <c r="Q228" s="67" t="str">
        <f>A228</f>
        <v>2018</v>
      </c>
      <c r="R228" s="40" t="s">
        <v>3</v>
      </c>
      <c r="S228" s="40" t="s">
        <v>4</v>
      </c>
      <c r="T228" s="40" t="s">
        <v>5</v>
      </c>
      <c r="U228" s="40" t="s">
        <v>6</v>
      </c>
      <c r="V228" s="40" t="s">
        <v>8</v>
      </c>
      <c r="W228" s="40" t="s">
        <v>9</v>
      </c>
      <c r="X228" s="40" t="s">
        <v>10</v>
      </c>
      <c r="Y228" s="40" t="s">
        <v>11</v>
      </c>
      <c r="Z228" s="40" t="s">
        <v>12</v>
      </c>
      <c r="AA228" s="40" t="s">
        <v>13</v>
      </c>
      <c r="AB228" s="40" t="s">
        <v>14</v>
      </c>
      <c r="AC228" s="40" t="s">
        <v>15</v>
      </c>
      <c r="AD228" s="14" t="s">
        <v>59</v>
      </c>
      <c r="AF228" s="41" t="s">
        <v>58</v>
      </c>
      <c r="AG228" s="67" t="s">
        <v>36</v>
      </c>
      <c r="AH228" s="40" t="s">
        <v>3</v>
      </c>
      <c r="AI228" s="40" t="s">
        <v>4</v>
      </c>
      <c r="AJ228" s="40" t="s">
        <v>5</v>
      </c>
      <c r="AK228" s="40" t="s">
        <v>6</v>
      </c>
      <c r="AL228" s="40" t="s">
        <v>8</v>
      </c>
      <c r="AM228" s="40" t="s">
        <v>9</v>
      </c>
      <c r="AN228" s="40" t="s">
        <v>10</v>
      </c>
      <c r="AO228" s="40" t="s">
        <v>11</v>
      </c>
      <c r="AP228" s="40" t="s">
        <v>12</v>
      </c>
      <c r="AQ228" s="40" t="s">
        <v>13</v>
      </c>
      <c r="AR228" s="40" t="s">
        <v>14</v>
      </c>
      <c r="AS228" s="40" t="s">
        <v>15</v>
      </c>
      <c r="AT228" s="14" t="s">
        <v>59</v>
      </c>
    </row>
    <row r="229" spans="1:46">
      <c r="A229" s="32"/>
      <c r="B229" s="33" t="s">
        <v>65</v>
      </c>
      <c r="C229" s="51">
        <f>C234+C239+C244+C249+C256</f>
        <v>84973</v>
      </c>
      <c r="D229" s="51">
        <f>D234+D239+D244+D249+D256</f>
        <v>85799</v>
      </c>
      <c r="E229" s="51">
        <f>E234+E239+E244+E249+E256</f>
        <v>107104</v>
      </c>
      <c r="F229" s="51">
        <f>F234+F239+F244+F249+F256</f>
        <v>79539</v>
      </c>
      <c r="G229" s="51">
        <f>G234+G239+G244+G249+G256</f>
        <v>74648</v>
      </c>
      <c r="H229" s="51">
        <f>H234+H239+H244+H249+H256</f>
        <v>69328</v>
      </c>
      <c r="I229" s="51">
        <f>I234+I239+I244+I249+I256</f>
        <v>75605</v>
      </c>
      <c r="J229" s="51">
        <f>J234+J239+J244+J249+J256</f>
        <v>78370</v>
      </c>
      <c r="K229" s="51">
        <f>K234+K239+K244+K249+K256</f>
        <v>69708</v>
      </c>
      <c r="L229" s="51">
        <f>L234+L239+L244+L249+L256</f>
        <v>74039</v>
      </c>
      <c r="M229" s="51">
        <f>M234+M239+M244+M249+M256</f>
        <v>74762</v>
      </c>
      <c r="N229" s="51">
        <f>N234+N239+N244+N249+N256</f>
        <v>80999</v>
      </c>
      <c r="O229" s="51">
        <f>O234+O239+O244+O249+O256</f>
        <v>954874</v>
      </c>
      <c r="P229" s="14" t="n">
        <v>18</v>
      </c>
      <c r="Q229" s="68" t="str">
        <f>B229</f>
        <v> 0+</v>
      </c>
      <c r="R229" s="35">
        <f>C229-C331</f>
        <v>7107.25</v>
      </c>
      <c r="S229" s="35">
        <f>D229-D331</f>
        <v>7933.25</v>
      </c>
      <c r="T229" s="35">
        <f>E229-E331</f>
        <v>29238.25</v>
      </c>
      <c r="U229" s="35">
        <f>F229-F331</f>
        <v>1673.25</v>
      </c>
      <c r="V229" s="35">
        <f>G229-G331</f>
        <v>-3217.75</v>
      </c>
      <c r="W229" s="35">
        <f>H229-H331</f>
        <v>-8537.75</v>
      </c>
      <c r="X229" s="35">
        <f>I229-I331</f>
        <v>-2260.75</v>
      </c>
      <c r="Y229" s="35">
        <f>J229-J331</f>
        <v>504.25</v>
      </c>
      <c r="Z229" s="35">
        <f>K229-K331</f>
        <v>-8157.75</v>
      </c>
      <c r="AA229" s="35">
        <f>L229-L331</f>
        <v>-3826.75</v>
      </c>
      <c r="AB229" s="35">
        <f>M229-M331</f>
        <v>-3103.75</v>
      </c>
      <c r="AC229" s="35">
        <f>N229-N331</f>
        <v>3133.25</v>
      </c>
      <c r="AD229" s="35">
        <f>O229-O331</f>
        <v>20485</v>
      </c>
      <c r="AF229" s="14" t="n">
        <v>18</v>
      </c>
      <c r="AG229" s="68" t="s">
        <v>65</v>
      </c>
      <c r="AH229" s="35">
        <f>R229*100/C331</f>
        <v>9.12756892471979064</v>
      </c>
      <c r="AI229" s="35">
        <f>S229*100/D331</f>
        <v>10.1883690839682401</v>
      </c>
      <c r="AJ229" s="35">
        <f>T229*100/E331</f>
        <v>37.5495644747530193</v>
      </c>
      <c r="AK229" s="35">
        <f>U229*100/F331</f>
        <v>2.14889087949451474</v>
      </c>
      <c r="AL229" s="35">
        <f>V229*100/G331</f>
        <v>-4.13243306588583525</v>
      </c>
      <c r="AM229" s="35">
        <f>W229*100/H331</f>
        <v>-10.9647052779944971</v>
      </c>
      <c r="AN229" s="35">
        <f>X229*100/I331</f>
        <v>-2.90339462472267975</v>
      </c>
      <c r="AO229" s="35">
        <f>Y229*100/J331</f>
        <v>0.647588959202216596</v>
      </c>
      <c r="AP229" s="35">
        <f>Z229*100/K331</f>
        <v>-10.47668583427245</v>
      </c>
      <c r="AQ229" s="35">
        <f>AA229*100/L331</f>
        <v>-4.9145484375351165</v>
      </c>
      <c r="AR229" s="35">
        <f>AB229*100/M331</f>
        <v>-3.98602723276922113</v>
      </c>
      <c r="AS229" s="35">
        <f>AC229*100/N331</f>
        <v>4.02391295274238026</v>
      </c>
      <c r="AT229" s="35">
        <f>AD229*100/O331</f>
        <v>2.19234173347503036</v>
      </c>
    </row>
    <row r="230" spans="1:46">
      <c r="A230" s="23"/>
      <c r="B230" s="23"/>
      <c r="C230" s="47"/>
      <c r="D230" s="47"/>
      <c r="E230" s="47"/>
      <c r="F230" s="47"/>
      <c r="G230" s="47"/>
      <c r="H230" s="47"/>
      <c r="I230" s="47"/>
      <c r="J230" s="47"/>
      <c r="K230" s="47"/>
      <c r="L230" s="47"/>
      <c r="M230" s="47"/>
      <c r="N230" s="47"/>
      <c r="O230" s="47"/>
      <c r="P230" s="14"/>
      <c r="Q230" s="67"/>
      <c r="R230" s="55"/>
      <c r="S230" s="55"/>
      <c r="T230" s="55"/>
      <c r="U230" s="55"/>
      <c r="V230" s="55"/>
      <c r="W230" s="55"/>
      <c r="X230" s="55"/>
      <c r="Y230" s="55"/>
      <c r="Z230" s="55"/>
      <c r="AA230" s="55"/>
      <c r="AB230" s="55"/>
      <c r="AC230" s="55"/>
      <c r="AD230" s="55"/>
      <c r="AF230" s="14"/>
      <c r="AG230" s="67"/>
      <c r="AH230" s="55"/>
      <c r="AI230" s="55"/>
      <c r="AJ230" s="55"/>
      <c r="AK230" s="55"/>
      <c r="AL230" s="55"/>
      <c r="AM230" s="55"/>
      <c r="AN230" s="55"/>
      <c r="AO230" s="55"/>
      <c r="AP230" s="55"/>
      <c r="AQ230" s="55"/>
      <c r="AR230" s="55"/>
      <c r="AS230" s="55"/>
      <c r="AT230" s="55"/>
    </row>
    <row r="231" spans="1:46">
      <c r="A231" s="26" t="n">
        <v>2018</v>
      </c>
      <c r="B231" s="27" t="s">
        <v>89</v>
      </c>
      <c r="C231" s="52">
        <f>C56</f>
        <v>314</v>
      </c>
      <c r="D231" s="52">
        <f>D56</f>
        <v>288</v>
      </c>
      <c r="E231" s="52">
        <f>E56</f>
        <v>329</v>
      </c>
      <c r="F231" s="52">
        <f>F56</f>
        <v>303</v>
      </c>
      <c r="G231" s="52">
        <f>G56</f>
        <v>263</v>
      </c>
      <c r="H231" s="52">
        <f>H56</f>
        <v>322</v>
      </c>
      <c r="I231" s="52">
        <f>I56</f>
        <v>311</v>
      </c>
      <c r="J231" s="52">
        <f>J56</f>
        <v>309</v>
      </c>
      <c r="K231" s="52">
        <f>K56</f>
        <v>269</v>
      </c>
      <c r="L231" s="52">
        <f>L56</f>
        <v>312</v>
      </c>
      <c r="M231" s="52">
        <f>M56</f>
        <v>293</v>
      </c>
      <c r="N231" s="52">
        <f>N56</f>
        <v>300</v>
      </c>
      <c r="O231" s="52">
        <f>O56</f>
        <v>3613</v>
      </c>
      <c r="P231" s="14" t="n">
        <v>18</v>
      </c>
      <c r="Q231" s="69" t="str">
        <f>B231</f>
        <v>0-15</v>
      </c>
      <c r="R231" s="36">
        <f>C231-C333</f>
        <v>11.1041666666670267</v>
      </c>
      <c r="S231" s="36">
        <f>D231-D333</f>
        <v>-14.8958333333329733</v>
      </c>
      <c r="T231" s="36">
        <f>E231-E333</f>
        <v>26.1041666666670267</v>
      </c>
      <c r="U231" s="36">
        <f>F231-F333</f>
        <v>0.104166666667026675</v>
      </c>
      <c r="V231" s="36">
        <f>G231-G333</f>
        <v>-39.8958333333329733</v>
      </c>
      <c r="W231" s="36">
        <f>H231-H333</f>
        <v>19.1041666666670267</v>
      </c>
      <c r="X231" s="36">
        <f>I231-I333</f>
        <v>8.10416666666702667</v>
      </c>
      <c r="Y231" s="36">
        <f>J231-J333</f>
        <v>6.10416666666702667</v>
      </c>
      <c r="Z231" s="36">
        <f>K231-K333</f>
        <v>-33.8958333333329733</v>
      </c>
      <c r="AA231" s="36">
        <f>L231-L333</f>
        <v>9.10416666666702667</v>
      </c>
      <c r="AB231" s="36">
        <f>M231-M333</f>
        <v>-9.89583333333297333</v>
      </c>
      <c r="AC231" s="36">
        <f>N231-N333</f>
        <v>-2.89583333333297333</v>
      </c>
      <c r="AD231" s="36">
        <f>O231-O333</f>
        <v>-21.75</v>
      </c>
      <c r="AF231" s="14" t="n">
        <v>18</v>
      </c>
      <c r="AG231" s="69" t="s">
        <v>89</v>
      </c>
      <c r="AH231" s="36">
        <f>R231*100/C333</f>
        <v>3.66600178829366952</v>
      </c>
      <c r="AI231" s="36">
        <f>S231*100/D333</f>
        <v>-4.91780727697905551</v>
      </c>
      <c r="AJ231" s="36">
        <f>T231*100/E333</f>
        <v>8.61819932595101079</v>
      </c>
      <c r="AK231" s="36">
        <f>U231*100/F333</f>
        <v>0.0343902606782949372</v>
      </c>
      <c r="AL231" s="36">
        <f>V231*100/G333</f>
        <v>-13.1714698397412899</v>
      </c>
      <c r="AM231" s="36">
        <f>W231*100/H333</f>
        <v>6.30717380837758501</v>
      </c>
      <c r="AN231" s="36">
        <f>X231*100/I333</f>
        <v>2.67556228076221148</v>
      </c>
      <c r="AO231" s="36">
        <f>Y231*100/J333</f>
        <v>2.01526927574123249</v>
      </c>
      <c r="AP231" s="36">
        <f>Z231*100/K333</f>
        <v>-11.1905908246783543</v>
      </c>
      <c r="AQ231" s="36">
        <f>AA231*100/L333</f>
        <v>3.00570878327270075</v>
      </c>
      <c r="AR231" s="36">
        <f>AB231*100/M333</f>
        <v>-3.26707476442660161</v>
      </c>
      <c r="AS231" s="36">
        <f>AC231*100/N333</f>
        <v>-0.956049246853172363</v>
      </c>
      <c r="AT231" s="36">
        <f>AD231*100/O333</f>
        <v>-0.598390535800261336</v>
      </c>
    </row>
    <row r="232" spans="1:46">
      <c r="A232" s="26" t="n">
        <v>2018</v>
      </c>
      <c r="B232" s="27" t="s">
        <v>90</v>
      </c>
      <c r="C232" s="52">
        <f>C57</f>
        <v>386</v>
      </c>
      <c r="D232" s="52">
        <f>D57</f>
        <v>329</v>
      </c>
      <c r="E232" s="52">
        <f>E57</f>
        <v>377</v>
      </c>
      <c r="F232" s="52">
        <f>F57</f>
        <v>357</v>
      </c>
      <c r="G232" s="52">
        <f>G57</f>
        <v>355</v>
      </c>
      <c r="H232" s="52">
        <f>H57</f>
        <v>345</v>
      </c>
      <c r="I232" s="52">
        <f>I57</f>
        <v>370</v>
      </c>
      <c r="J232" s="52">
        <f>J57</f>
        <v>371</v>
      </c>
      <c r="K232" s="52">
        <f>K57</f>
        <v>329</v>
      </c>
      <c r="L232" s="52">
        <f>L57</f>
        <v>336</v>
      </c>
      <c r="M232" s="52">
        <f>M57</f>
        <v>323</v>
      </c>
      <c r="N232" s="52">
        <f>N57</f>
        <v>324</v>
      </c>
      <c r="O232" s="52">
        <f>O57</f>
        <v>4202</v>
      </c>
      <c r="P232" s="14" t="n">
        <v>18</v>
      </c>
      <c r="Q232" s="69" t="str">
        <f>B232</f>
        <v>15-30</v>
      </c>
      <c r="R232" s="36">
        <f>C232-C334</f>
        <v>38.125</v>
      </c>
      <c r="S232" s="36">
        <f>D232-D334</f>
        <v>-18.875</v>
      </c>
      <c r="T232" s="36">
        <f>E232-E334</f>
        <v>29.125</v>
      </c>
      <c r="U232" s="36">
        <f>F232-F334</f>
        <v>9.125</v>
      </c>
      <c r="V232" s="36">
        <f>G232-G334</f>
        <v>7.125</v>
      </c>
      <c r="W232" s="36">
        <f>H232-H334</f>
        <v>-2.875</v>
      </c>
      <c r="X232" s="36">
        <f>I232-I334</f>
        <v>22.125</v>
      </c>
      <c r="Y232" s="36">
        <f>J232-J334</f>
        <v>23.125</v>
      </c>
      <c r="Z232" s="36">
        <f>K232-K334</f>
        <v>-18.875</v>
      </c>
      <c r="AA232" s="36">
        <f>L232-L334</f>
        <v>-11.875</v>
      </c>
      <c r="AB232" s="36">
        <f>M232-M334</f>
        <v>-24.875</v>
      </c>
      <c r="AC232" s="36">
        <f>N232-N334</f>
        <v>-23.875</v>
      </c>
      <c r="AD232" s="36">
        <f>O232-O334</f>
        <v>27.5</v>
      </c>
      <c r="AF232" s="14" t="n">
        <v>18</v>
      </c>
      <c r="AG232" s="69" t="s">
        <v>90</v>
      </c>
      <c r="AH232" s="36">
        <f>R232*100/C334</f>
        <v>10.9593963348904069</v>
      </c>
      <c r="AI232" s="36">
        <f>S232*100/D334</f>
        <v>-5.42579949694574193</v>
      </c>
      <c r="AJ232" s="36">
        <f>T232*100/E334</f>
        <v>8.37226015091627751</v>
      </c>
      <c r="AK232" s="36">
        <f>U232*100/F334</f>
        <v>2.62306863097376919</v>
      </c>
      <c r="AL232" s="36">
        <f>V232*100/G334</f>
        <v>2.04814947897951871</v>
      </c>
      <c r="AM232" s="36">
        <f>W232*100/H334</f>
        <v>-0.826446280991735627</v>
      </c>
      <c r="AN232" s="36">
        <f>X232*100/I334</f>
        <v>6.36004311893639951</v>
      </c>
      <c r="AO232" s="36">
        <f>Y232*100/J334</f>
        <v>6.64750269493352519</v>
      </c>
      <c r="AP232" s="36">
        <f>Z232*100/K334</f>
        <v>-5.42579949694574193</v>
      </c>
      <c r="AQ232" s="36">
        <f>AA232*100/L334</f>
        <v>-3.41358246496586437</v>
      </c>
      <c r="AR232" s="36">
        <f>AB232*100/M334</f>
        <v>-7.15055695292849425</v>
      </c>
      <c r="AS232" s="36">
        <f>AC232*100/N334</f>
        <v>-6.86309737693136945</v>
      </c>
      <c r="AT232" s="36">
        <f>AD232*100/O334</f>
        <v>0.658761528326745704</v>
      </c>
    </row>
    <row r="233" spans="1:46">
      <c r="A233" s="26" t="n">
        <v>2018</v>
      </c>
      <c r="B233" s="27" t="s">
        <v>91</v>
      </c>
      <c r="C233" s="52">
        <f>C58</f>
        <v>243</v>
      </c>
      <c r="D233" s="52">
        <f>D58</f>
        <v>194</v>
      </c>
      <c r="E233" s="52">
        <f>E58</f>
        <v>248</v>
      </c>
      <c r="F233" s="52">
        <f>F58</f>
        <v>209</v>
      </c>
      <c r="G233" s="52">
        <f>G58</f>
        <v>229</v>
      </c>
      <c r="H233" s="52">
        <f>H58</f>
        <v>210</v>
      </c>
      <c r="I233" s="52">
        <f>I58</f>
        <v>240</v>
      </c>
      <c r="J233" s="52">
        <f>J58</f>
        <v>231</v>
      </c>
      <c r="K233" s="52">
        <f>K58</f>
        <v>199</v>
      </c>
      <c r="L233" s="52">
        <f>L58</f>
        <v>209</v>
      </c>
      <c r="M233" s="52">
        <f>M58</f>
        <v>208</v>
      </c>
      <c r="N233" s="52">
        <f>N58</f>
        <v>217</v>
      </c>
      <c r="O233" s="52">
        <f>O58</f>
        <v>2637</v>
      </c>
      <c r="P233" s="14" t="n">
        <v>18</v>
      </c>
      <c r="Q233" s="69" t="str">
        <f>B233</f>
        <v>30-35</v>
      </c>
      <c r="R233" s="36">
        <f>C233-C335</f>
        <v>20.6041666666669983</v>
      </c>
      <c r="S233" s="36">
        <f>D233-D335</f>
        <v>-28.3958333333330017</v>
      </c>
      <c r="T233" s="36">
        <f>E233-E335</f>
        <v>25.6041666666669983</v>
      </c>
      <c r="U233" s="36">
        <f>F233-F335</f>
        <v>-13.3958333333330017</v>
      </c>
      <c r="V233" s="36">
        <f>G233-G335</f>
        <v>6.60416666666699825</v>
      </c>
      <c r="W233" s="36">
        <f>H233-H335</f>
        <v>-12.3958333333330017</v>
      </c>
      <c r="X233" s="36">
        <f>I233-I335</f>
        <v>17.6041666666669983</v>
      </c>
      <c r="Y233" s="36">
        <f>J233-J335</f>
        <v>8.60416666666699825</v>
      </c>
      <c r="Z233" s="36">
        <f>K233-K335</f>
        <v>-23.3958333333330017</v>
      </c>
      <c r="AA233" s="36">
        <f>L233-L335</f>
        <v>-13.3958333333330017</v>
      </c>
      <c r="AB233" s="36">
        <f>M233-M335</f>
        <v>-14.3958333333330017</v>
      </c>
      <c r="AC233" s="36">
        <f>N233-N335</f>
        <v>-5.39583333333300175</v>
      </c>
      <c r="AD233" s="36">
        <f>O233-O335</f>
        <v>-31.75</v>
      </c>
      <c r="AF233" s="14" t="n">
        <v>18</v>
      </c>
      <c r="AG233" s="69" t="s">
        <v>91</v>
      </c>
      <c r="AH233" s="36">
        <f>R233*100/C335</f>
        <v>9.26463700234208432</v>
      </c>
      <c r="AI233" s="36">
        <f>S233*100/D335</f>
        <v>-12.7681498829038489</v>
      </c>
      <c r="AJ233" s="36">
        <f>T233*100/E335</f>
        <v>11.5128805620610581</v>
      </c>
      <c r="AK233" s="36">
        <f>U233*100/F335</f>
        <v>-6.02341920374693185</v>
      </c>
      <c r="AL233" s="36">
        <f>V233*100/G335</f>
        <v>2.96955503512896044</v>
      </c>
      <c r="AM233" s="36">
        <f>W233*100/H335</f>
        <v>-5.57377049180313744</v>
      </c>
      <c r="AN233" s="36">
        <f>X233*100/I335</f>
        <v>7.9156908665107002</v>
      </c>
      <c r="AO233" s="36">
        <f>Y233*100/J335</f>
        <v>3.86885245901654926</v>
      </c>
      <c r="AP233" s="36">
        <f>Z233*100/K335</f>
        <v>-10.5199063231848768</v>
      </c>
      <c r="AQ233" s="36">
        <f>AA233*100/L335</f>
        <v>-6.02341920374693185</v>
      </c>
      <c r="AR233" s="36">
        <f>AB233*100/M335</f>
        <v>-6.47306791569072626</v>
      </c>
      <c r="AS233" s="36">
        <f>AC233*100/N335</f>
        <v>-2.42622950819657479</v>
      </c>
      <c r="AT233" s="36">
        <f>AD233*100/O335</f>
        <v>-1.18969555035128804</v>
      </c>
    </row>
    <row r="234" spans="1:46">
      <c r="A234" s="26"/>
      <c r="B234" s="252" t="s">
        <v>110</v>
      </c>
      <c r="C234" s="52">
        <f>C231+C232+C233</f>
        <v>943</v>
      </c>
      <c r="D234" s="52">
        <f>D231+D232+D233</f>
        <v>811</v>
      </c>
      <c r="E234" s="52">
        <f>E231+E232+E233</f>
        <v>954</v>
      </c>
      <c r="F234" s="52">
        <f>F231+F232+F233</f>
        <v>869</v>
      </c>
      <c r="G234" s="52">
        <f>G231+G232+G233</f>
        <v>847</v>
      </c>
      <c r="H234" s="52">
        <f>H231+H232+H233</f>
        <v>877</v>
      </c>
      <c r="I234" s="52">
        <f>I231+I232+I233</f>
        <v>921</v>
      </c>
      <c r="J234" s="52">
        <f>J231+J232+J233</f>
        <v>911</v>
      </c>
      <c r="K234" s="52">
        <f>K231+K232+K233</f>
        <v>797</v>
      </c>
      <c r="L234" s="52">
        <f>L231+L232+L233</f>
        <v>857</v>
      </c>
      <c r="M234" s="52">
        <f>M231+M232+M233</f>
        <v>824</v>
      </c>
      <c r="N234" s="52">
        <f>N231+N232+N233</f>
        <v>841</v>
      </c>
      <c r="O234" s="52">
        <f>O231+O232+O233</f>
        <v>10452</v>
      </c>
      <c r="P234" s="14" t="n">
        <v>18</v>
      </c>
      <c r="Q234" s="69" t="str">
        <f>B234</f>
        <v>0-35</v>
      </c>
      <c r="R234" s="36">
        <f>C234-C336</f>
        <v>69.8333333333330302</v>
      </c>
      <c r="S234" s="36">
        <f>D234-D336</f>
        <v>-62.1666666666669698</v>
      </c>
      <c r="T234" s="36">
        <f>E234-E336</f>
        <v>80.8333333333330302</v>
      </c>
      <c r="U234" s="36">
        <f>F234-F336</f>
        <v>-4.16666666666696983</v>
      </c>
      <c r="V234" s="36">
        <f>G234-G336</f>
        <v>-26.1666666666669698</v>
      </c>
      <c r="W234" s="36">
        <f>H234-H336</f>
        <v>3.83333333333303017</v>
      </c>
      <c r="X234" s="36">
        <f>I234-I336</f>
        <v>47.8333333333330302</v>
      </c>
      <c r="Y234" s="36">
        <f>J234-J336</f>
        <v>37.8333333333330302</v>
      </c>
      <c r="Z234" s="36">
        <f>K234-K336</f>
        <v>-76.1666666666669698</v>
      </c>
      <c r="AA234" s="36">
        <f>L234-L336</f>
        <v>-16.1666666666669698</v>
      </c>
      <c r="AB234" s="36">
        <f>M234-M336</f>
        <v>-49.1666666666669698</v>
      </c>
      <c r="AC234" s="36">
        <f>N234-N336</f>
        <v>-32.1666666666669698</v>
      </c>
      <c r="AD234" s="36">
        <f>O234-O336</f>
        <v>-26</v>
      </c>
      <c r="AF234" s="14" t="n">
        <v>18</v>
      </c>
      <c r="AG234" s="69" t="s">
        <v>110</v>
      </c>
      <c r="AH234" s="36">
        <f>R234*100/C336</f>
        <v>7.9977094865431928</v>
      </c>
      <c r="AI234" s="36">
        <f>S234*100/D336</f>
        <v>-7.11967932811608772</v>
      </c>
      <c r="AJ234" s="36">
        <f>T234*100/E336</f>
        <v>9.25749188776480025</v>
      </c>
      <c r="AK234" s="36">
        <f>U234*100/F336</f>
        <v>-0.477190303493067525</v>
      </c>
      <c r="AL234" s="36">
        <f>V234*100/G336</f>
        <v>-2.99675510593628491</v>
      </c>
      <c r="AM234" s="36">
        <f>W234*100/H336</f>
        <v>0.43901507921355547</v>
      </c>
      <c r="AN234" s="36">
        <f>X234*100/I336</f>
        <v>5.47814468409997968</v>
      </c>
      <c r="AO234" s="36">
        <f>Y234*100/J336</f>
        <v>4.33288795571669993</v>
      </c>
      <c r="AP234" s="36">
        <f>Z234*100/K336</f>
        <v>-8.7230387478526783</v>
      </c>
      <c r="AQ234" s="36">
        <f>AA234*100/L336</f>
        <v>-1.85149837755300553</v>
      </c>
      <c r="AR234" s="36">
        <f>AB234*100/M336</f>
        <v>-5.63084558121782575</v>
      </c>
      <c r="AS234" s="36">
        <f>AC234*100/N336</f>
        <v>-3.68390914296625205</v>
      </c>
      <c r="AT234" s="36">
        <f>AD234*100/O336</f>
        <v>-0.248138957816377204</v>
      </c>
    </row>
    <row r="235" spans="1:46">
      <c r="A235" s="23"/>
      <c r="B235" s="23"/>
      <c r="C235" s="47"/>
      <c r="D235" s="47"/>
      <c r="E235" s="47"/>
      <c r="F235" s="47"/>
      <c r="G235" s="47"/>
      <c r="H235" s="47"/>
      <c r="I235" s="47"/>
      <c r="J235" s="47"/>
      <c r="K235" s="47"/>
      <c r="L235" s="47"/>
      <c r="M235" s="47"/>
      <c r="N235" s="47"/>
      <c r="O235" s="47"/>
      <c r="P235" s="14"/>
      <c r="Q235" s="40"/>
      <c r="R235" s="55"/>
      <c r="S235" s="55"/>
      <c r="T235" s="55"/>
      <c r="U235" s="55"/>
      <c r="V235" s="55"/>
      <c r="W235" s="55"/>
      <c r="X235" s="55"/>
      <c r="Y235" s="55"/>
      <c r="Z235" s="55"/>
      <c r="AA235" s="55"/>
      <c r="AB235" s="55"/>
      <c r="AC235" s="55"/>
      <c r="AD235" s="55"/>
      <c r="AF235" s="14"/>
      <c r="AG235" s="40"/>
      <c r="AH235" s="55"/>
      <c r="AI235" s="55"/>
      <c r="AJ235" s="55"/>
      <c r="AK235" s="55"/>
      <c r="AL235" s="55"/>
      <c r="AM235" s="55"/>
      <c r="AN235" s="55"/>
      <c r="AO235" s="55"/>
      <c r="AP235" s="55"/>
      <c r="AQ235" s="55"/>
      <c r="AR235" s="55"/>
      <c r="AS235" s="55"/>
      <c r="AT235" s="55"/>
    </row>
    <row r="236" spans="1:46">
      <c r="A236" s="28" t="n">
        <v>2018</v>
      </c>
      <c r="B236" s="29" t="s">
        <v>92</v>
      </c>
      <c r="C236" s="53">
        <f>C59</f>
        <v>304</v>
      </c>
      <c r="D236" s="53">
        <f>D59</f>
        <v>287</v>
      </c>
      <c r="E236" s="53">
        <f>E59</f>
        <v>373</v>
      </c>
      <c r="F236" s="53">
        <f>F59</f>
        <v>324</v>
      </c>
      <c r="G236" s="53">
        <f>G59</f>
        <v>343</v>
      </c>
      <c r="H236" s="53">
        <f>H59</f>
        <v>317</v>
      </c>
      <c r="I236" s="53">
        <f>I59</f>
        <v>330</v>
      </c>
      <c r="J236" s="53">
        <f>J59</f>
        <v>323</v>
      </c>
      <c r="K236" s="53">
        <f>K59</f>
        <v>280</v>
      </c>
      <c r="L236" s="53">
        <f>L59</f>
        <v>302</v>
      </c>
      <c r="M236" s="53">
        <f>M59</f>
        <v>341</v>
      </c>
      <c r="N236" s="53">
        <f>N59</f>
        <v>309</v>
      </c>
      <c r="O236" s="53">
        <f>O59</f>
        <v>3833</v>
      </c>
      <c r="P236" s="14" t="n">
        <v>18</v>
      </c>
      <c r="Q236" s="70" t="str">
        <f>B236</f>
        <v>35-40</v>
      </c>
      <c r="R236" s="37">
        <f>C236-C338</f>
        <v>-12.6875</v>
      </c>
      <c r="S236" s="37">
        <f>D236-D338</f>
        <v>-29.6875</v>
      </c>
      <c r="T236" s="37">
        <f>E236-E338</f>
        <v>56.3125</v>
      </c>
      <c r="U236" s="37">
        <f>F236-F338</f>
        <v>7.3125</v>
      </c>
      <c r="V236" s="37">
        <f>G236-G338</f>
        <v>26.3125</v>
      </c>
      <c r="W236" s="37">
        <f>H236-H338</f>
        <v>0.3125</v>
      </c>
      <c r="X236" s="37">
        <f>I236-I338</f>
        <v>13.3125</v>
      </c>
      <c r="Y236" s="37">
        <f>J236-J338</f>
        <v>6.3125</v>
      </c>
      <c r="Z236" s="37">
        <f>K236-K338</f>
        <v>-36.6875</v>
      </c>
      <c r="AA236" s="37">
        <f>L236-L338</f>
        <v>-14.6875</v>
      </c>
      <c r="AB236" s="37">
        <f>M236-M338</f>
        <v>24.3125</v>
      </c>
      <c r="AC236" s="37">
        <f>N236-N338</f>
        <v>-7.6875</v>
      </c>
      <c r="AD236" s="37">
        <f>O236-O338</f>
        <v>32.75</v>
      </c>
      <c r="AF236" s="14" t="n">
        <v>18</v>
      </c>
      <c r="AG236" s="70" t="s">
        <v>92</v>
      </c>
      <c r="AH236" s="37">
        <f>R236*100/C338</f>
        <v>-4.00631537398855375</v>
      </c>
      <c r="AI236" s="37">
        <f>S236*100/D338</f>
        <v>-9.37438326425893109</v>
      </c>
      <c r="AJ236" s="37">
        <f>T236*100/E338</f>
        <v>17.7817248865206246</v>
      </c>
      <c r="AK236" s="37">
        <f>U236*100/F338</f>
        <v>2.3090586145648313</v>
      </c>
      <c r="AL236" s="37">
        <f>V236*100/G338</f>
        <v>8.30866390369054741</v>
      </c>
      <c r="AM236" s="37">
        <f>W236*100/H338</f>
        <v>0.0986777185711466487</v>
      </c>
      <c r="AN236" s="37">
        <f>X236*100/I338</f>
        <v>4.20367081113084673</v>
      </c>
      <c r="AO236" s="37">
        <f>Y236*100/J338</f>
        <v>1.99328991513716218</v>
      </c>
      <c r="AP236" s="37">
        <f>Z236*100/K338</f>
        <v>-11.5847641602526146</v>
      </c>
      <c r="AQ236" s="37">
        <f>AA236*100/L338</f>
        <v>-4.63785277284389164</v>
      </c>
      <c r="AR236" s="37">
        <f>AB236*100/M338</f>
        <v>7.67712650483520864</v>
      </c>
      <c r="AS236" s="37">
        <f>AC236*100/N338</f>
        <v>-2.42747187685020727</v>
      </c>
      <c r="AT236" s="37">
        <f>AD236*100/O338</f>
        <v>0.861785408854680668</v>
      </c>
    </row>
    <row r="237" spans="1:46">
      <c r="A237" s="28" t="n">
        <v>2018</v>
      </c>
      <c r="B237" s="29" t="s">
        <v>93</v>
      </c>
      <c r="C237" s="53">
        <f>C60</f>
        <v>496</v>
      </c>
      <c r="D237" s="53">
        <f>D60</f>
        <v>485</v>
      </c>
      <c r="E237" s="53">
        <f>E60</f>
        <v>536</v>
      </c>
      <c r="F237" s="53">
        <f>F60</f>
        <v>457</v>
      </c>
      <c r="G237" s="53">
        <f>G60</f>
        <v>463</v>
      </c>
      <c r="H237" s="53">
        <f>H60</f>
        <v>418</v>
      </c>
      <c r="I237" s="53">
        <f>I60</f>
        <v>495</v>
      </c>
      <c r="J237" s="53">
        <f>J60</f>
        <v>462</v>
      </c>
      <c r="K237" s="53">
        <f>K60</f>
        <v>418</v>
      </c>
      <c r="L237" s="53">
        <f>L60</f>
        <v>435</v>
      </c>
      <c r="M237" s="53">
        <f>M60</f>
        <v>424</v>
      </c>
      <c r="N237" s="53">
        <f>N60</f>
        <v>458</v>
      </c>
      <c r="O237" s="53">
        <f>O60</f>
        <v>5547</v>
      </c>
      <c r="P237" s="14" t="n">
        <v>18</v>
      </c>
      <c r="Q237" s="70" t="str">
        <f>B237</f>
        <v>40-45</v>
      </c>
      <c r="R237" s="37">
        <f>C237-C339</f>
        <v>34.5833333333329733</v>
      </c>
      <c r="S237" s="37">
        <f>D237-D339</f>
        <v>23.5833333333329733</v>
      </c>
      <c r="T237" s="37">
        <f>E237-E339</f>
        <v>74.5833333333329733</v>
      </c>
      <c r="U237" s="37">
        <f>F237-F339</f>
        <v>-4.41666666666702667</v>
      </c>
      <c r="V237" s="37">
        <f>G237-G339</f>
        <v>1.58333333333297333</v>
      </c>
      <c r="W237" s="37">
        <f>H237-H339</f>
        <v>-43.4166666666670267</v>
      </c>
      <c r="X237" s="37">
        <f>I237-I339</f>
        <v>33.5833333333329733</v>
      </c>
      <c r="Y237" s="37">
        <f>J237-J339</f>
        <v>0.583333333332973325</v>
      </c>
      <c r="Z237" s="37">
        <f>K237-K339</f>
        <v>-43.4166666666670267</v>
      </c>
      <c r="AA237" s="37">
        <f>L237-L339</f>
        <v>-26.4166666666670267</v>
      </c>
      <c r="AB237" s="37">
        <f>M237-M339</f>
        <v>-37.4166666666670267</v>
      </c>
      <c r="AC237" s="37">
        <f>N237-N339</f>
        <v>-3.41666666666702667</v>
      </c>
      <c r="AD237" s="37">
        <f>O237-O339</f>
        <v>10</v>
      </c>
      <c r="AF237" s="14" t="n">
        <v>18</v>
      </c>
      <c r="AG237" s="70" t="s">
        <v>93</v>
      </c>
      <c r="AH237" s="37">
        <f>R237*100/C339</f>
        <v>7.49503341159464753</v>
      </c>
      <c r="AI237" s="37">
        <f>S237*100/D339</f>
        <v>5.11107097706331537</v>
      </c>
      <c r="AJ237" s="37">
        <f>T237*100/E339</f>
        <v>16.1639877189813141</v>
      </c>
      <c r="AK237" s="37">
        <f>U237*100/F339</f>
        <v>-0.957197038107356413</v>
      </c>
      <c r="AL237" s="37">
        <f>V237*100/G339</f>
        <v>0.343146108000643402</v>
      </c>
      <c r="AM237" s="37">
        <f>W237*100/H339</f>
        <v>-9.40942748780934757</v>
      </c>
      <c r="AN237" s="37">
        <f>X237*100/I339</f>
        <v>7.27830955390998113</v>
      </c>
      <c r="AO237" s="37">
        <f>Y237*100/J339</f>
        <v>0.126422250315977425</v>
      </c>
      <c r="AP237" s="37">
        <f>Z237*100/K339</f>
        <v>-9.40942748780934757</v>
      </c>
      <c r="AQ237" s="37">
        <f>AA237*100/L339</f>
        <v>-5.72512190717001612</v>
      </c>
      <c r="AR237" s="37">
        <f>AB237*100/M339</f>
        <v>-8.10908434170134917</v>
      </c>
      <c r="AS237" s="37">
        <f>AC237*100/N339</f>
        <v>-0.740473180422689747</v>
      </c>
      <c r="AT237" s="37">
        <f>AD237*100/O339</f>
        <v>0.180603214737222313</v>
      </c>
    </row>
    <row r="238" spans="1:46">
      <c r="A238" s="28" t="n">
        <v>2018</v>
      </c>
      <c r="B238" s="29" t="s">
        <v>94</v>
      </c>
      <c r="C238" s="53">
        <f>C61</f>
        <v>1051</v>
      </c>
      <c r="D238" s="53">
        <f>D61</f>
        <v>946</v>
      </c>
      <c r="E238" s="53">
        <f>E61</f>
        <v>1070</v>
      </c>
      <c r="F238" s="53">
        <f>F61</f>
        <v>915</v>
      </c>
      <c r="G238" s="53">
        <f>G61</f>
        <v>917</v>
      </c>
      <c r="H238" s="53">
        <f>H61</f>
        <v>873</v>
      </c>
      <c r="I238" s="53">
        <f>I61</f>
        <v>940</v>
      </c>
      <c r="J238" s="53">
        <f>J61</f>
        <v>930</v>
      </c>
      <c r="K238" s="53">
        <f>K61</f>
        <v>849</v>
      </c>
      <c r="L238" s="53">
        <f>L61</f>
        <v>886</v>
      </c>
      <c r="M238" s="53">
        <f>M61</f>
        <v>837</v>
      </c>
      <c r="N238" s="53">
        <f>N61</f>
        <v>846</v>
      </c>
      <c r="O238" s="53">
        <f>O61</f>
        <v>11060</v>
      </c>
      <c r="P238" s="14" t="n">
        <v>18</v>
      </c>
      <c r="Q238" s="70" t="str">
        <f>B238</f>
        <v>45-50</v>
      </c>
      <c r="R238" s="37">
        <f>C238-C340</f>
        <v>98</v>
      </c>
      <c r="S238" s="37">
        <f>D238-D340</f>
        <v>-7</v>
      </c>
      <c r="T238" s="37">
        <f>E238-E340</f>
        <v>117</v>
      </c>
      <c r="U238" s="37">
        <f>F238-F340</f>
        <v>-38</v>
      </c>
      <c r="V238" s="37">
        <f>G238-G340</f>
        <v>-36</v>
      </c>
      <c r="W238" s="37">
        <f>H238-H340</f>
        <v>-80</v>
      </c>
      <c r="X238" s="37">
        <f>I238-I340</f>
        <v>-13</v>
      </c>
      <c r="Y238" s="37">
        <f>J238-J340</f>
        <v>-23</v>
      </c>
      <c r="Z238" s="37">
        <f>K238-K340</f>
        <v>-104</v>
      </c>
      <c r="AA238" s="37">
        <f>L238-L340</f>
        <v>-67</v>
      </c>
      <c r="AB238" s="37">
        <f>M238-M340</f>
        <v>-116</v>
      </c>
      <c r="AC238" s="37">
        <f>N238-N340</f>
        <v>-107</v>
      </c>
      <c r="AD238" s="37">
        <f>O238-O340</f>
        <v>-376</v>
      </c>
      <c r="AF238" s="14" t="n">
        <v>18</v>
      </c>
      <c r="AG238" s="70" t="s">
        <v>94</v>
      </c>
      <c r="AH238" s="37">
        <f>R238*100/C340</f>
        <v>10.2833158447009438</v>
      </c>
      <c r="AI238" s="37">
        <f>S238*100/D340</f>
        <v>-0.734522560335781804</v>
      </c>
      <c r="AJ238" s="37">
        <f>T238*100/E340</f>
        <v>12.2770199370409241</v>
      </c>
      <c r="AK238" s="37">
        <f>U238*100/F340</f>
        <v>-3.98740818467995783</v>
      </c>
      <c r="AL238" s="37">
        <f>V238*100/G340</f>
        <v>-3.77754459601259196</v>
      </c>
      <c r="AM238" s="37">
        <f>W238*100/H340</f>
        <v>-8.39454354669464919</v>
      </c>
      <c r="AN238" s="37">
        <f>X238*100/I340</f>
        <v>-1.36411332633788041</v>
      </c>
      <c r="AO238" s="37">
        <f>Y238*100/J340</f>
        <v>-2.41343126967471155</v>
      </c>
      <c r="AP238" s="37">
        <f>Z238*100/K340</f>
        <v>-10.9129066107030432</v>
      </c>
      <c r="AQ238" s="37">
        <f>AA238*100/L340</f>
        <v>-7.03043022035676834</v>
      </c>
      <c r="AR238" s="37">
        <f>AB238*100/M340</f>
        <v>-12.1720881427072403</v>
      </c>
      <c r="AS238" s="37">
        <f>AC238*100/N340</f>
        <v>-11.2277019937040929</v>
      </c>
      <c r="AT238" s="37">
        <f>AD238*100/O340</f>
        <v>-3.2878628891220707</v>
      </c>
    </row>
    <row r="239" spans="1:46">
      <c r="A239" s="28"/>
      <c r="B239" s="253" t="s">
        <v>111</v>
      </c>
      <c r="C239" s="53">
        <f>C236+C237+C238</f>
        <v>1851</v>
      </c>
      <c r="D239" s="53">
        <f>D236+D237+D238</f>
        <v>1718</v>
      </c>
      <c r="E239" s="53">
        <f>E236+E237+E238</f>
        <v>1979</v>
      </c>
      <c r="F239" s="53">
        <f>F236+F237+F238</f>
        <v>1696</v>
      </c>
      <c r="G239" s="53">
        <f>G236+G237+G238</f>
        <v>1723</v>
      </c>
      <c r="H239" s="53">
        <f>H236+H237+H238</f>
        <v>1608</v>
      </c>
      <c r="I239" s="53">
        <f>I236+I237+I238</f>
        <v>1765</v>
      </c>
      <c r="J239" s="53">
        <f>J236+J237+J238</f>
        <v>1715</v>
      </c>
      <c r="K239" s="53">
        <f>K236+K237+K238</f>
        <v>1547</v>
      </c>
      <c r="L239" s="53">
        <f>L236+L237+L238</f>
        <v>1623</v>
      </c>
      <c r="M239" s="53">
        <f>M236+M237+M238</f>
        <v>1602</v>
      </c>
      <c r="N239" s="53">
        <f>N236+N237+N238</f>
        <v>1613</v>
      </c>
      <c r="O239" s="53">
        <f>O236+O237+O238</f>
        <v>20440</v>
      </c>
      <c r="P239" s="14" t="n">
        <v>18</v>
      </c>
      <c r="Q239" s="70" t="str">
        <f>B239</f>
        <v>35-50</v>
      </c>
      <c r="R239" s="37">
        <f>C239-C341</f>
        <v>119.895833333330074</v>
      </c>
      <c r="S239" s="37">
        <f>D239-D341</f>
        <v>-13.1041666666699257</v>
      </c>
      <c r="T239" s="37">
        <f>E239-E341</f>
        <v>247.895833333330074</v>
      </c>
      <c r="U239" s="37">
        <f>F239-F341</f>
        <v>-35.1041666666699257</v>
      </c>
      <c r="V239" s="37">
        <f>G239-G341</f>
        <v>-8.10416666666992569</v>
      </c>
      <c r="W239" s="37">
        <f>H239-H341</f>
        <v>-123.104166666669926</v>
      </c>
      <c r="X239" s="37">
        <f>I239-I341</f>
        <v>33.8958333333300743</v>
      </c>
      <c r="Y239" s="37">
        <f>J239-J341</f>
        <v>-16.1041666666699257</v>
      </c>
      <c r="Z239" s="37">
        <f>K239-K341</f>
        <v>-184.104166666669926</v>
      </c>
      <c r="AA239" s="37">
        <f>L239-L341</f>
        <v>-108.104166666669926</v>
      </c>
      <c r="AB239" s="37">
        <f>M239-M341</f>
        <v>-129.104166666669926</v>
      </c>
      <c r="AC239" s="37">
        <f>N239-N341</f>
        <v>-118.104166666669926</v>
      </c>
      <c r="AD239" s="37">
        <f>O239-O341</f>
        <v>-333.25</v>
      </c>
      <c r="AF239" s="14" t="n">
        <v>18</v>
      </c>
      <c r="AG239" s="70" t="s">
        <v>111</v>
      </c>
      <c r="AH239" s="37">
        <f>R239*100/C341</f>
        <v>6.92597451048804214</v>
      </c>
      <c r="AI239" s="37">
        <f>S239*100/D341</f>
        <v>-0.756983139374139835</v>
      </c>
      <c r="AJ239" s="37">
        <f>T239*100/E341</f>
        <v>14.3200991659945096</v>
      </c>
      <c r="AK239" s="37">
        <f>U239*100/F341</f>
        <v>-2.0278483145393138</v>
      </c>
      <c r="AL239" s="37">
        <f>V239*100/G341</f>
        <v>-0.468150145018420183</v>
      </c>
      <c r="AM239" s="37">
        <f>W239*100/H341</f>
        <v>-7.11130901520001579</v>
      </c>
      <c r="AN239" s="37">
        <f>X239*100/I341</f>
        <v>1.9580470075696411</v>
      </c>
      <c r="AO239" s="37">
        <f>Y239*100/J341</f>
        <v>-0.930282935987572657</v>
      </c>
      <c r="AP239" s="37">
        <f>Z239*100/K341</f>
        <v>-10.635071546339816</v>
      </c>
      <c r="AQ239" s="37">
        <f>AA239*100/L341</f>
        <v>-6.24481003213285213</v>
      </c>
      <c r="AR239" s="37">
        <f>AB239*100/M341</f>
        <v>-7.45790860842688197</v>
      </c>
      <c r="AS239" s="37">
        <f>AC239*100/N341</f>
        <v>-6.82247602084429428</v>
      </c>
      <c r="AT239" s="37">
        <f>AD239*100/O341</f>
        <v>-1.60422658948407211</v>
      </c>
    </row>
    <row r="240" spans="1:46">
      <c r="A240" s="23"/>
      <c r="B240" s="23"/>
      <c r="C240" s="47"/>
      <c r="D240" s="47"/>
      <c r="E240" s="47"/>
      <c r="F240" s="47"/>
      <c r="G240" s="47"/>
      <c r="H240" s="47"/>
      <c r="I240" s="47"/>
      <c r="J240" s="47"/>
      <c r="K240" s="47"/>
      <c r="L240" s="47"/>
      <c r="M240" s="47"/>
      <c r="N240" s="47"/>
      <c r="O240" s="47"/>
      <c r="P240" s="14"/>
      <c r="Q240" s="40"/>
      <c r="R240" s="55"/>
      <c r="S240" s="55"/>
      <c r="T240" s="55"/>
      <c r="U240" s="55"/>
      <c r="V240" s="55"/>
      <c r="W240" s="55"/>
      <c r="X240" s="55"/>
      <c r="Y240" s="55"/>
      <c r="Z240" s="55"/>
      <c r="AA240" s="55"/>
      <c r="AB240" s="55"/>
      <c r="AC240" s="55"/>
      <c r="AD240" s="55"/>
      <c r="AF240" s="14"/>
      <c r="AG240" s="40"/>
      <c r="AH240" s="55"/>
      <c r="AI240" s="55"/>
      <c r="AJ240" s="55"/>
      <c r="AK240" s="55"/>
      <c r="AL240" s="55"/>
      <c r="AM240" s="55"/>
      <c r="AN240" s="55"/>
      <c r="AO240" s="55"/>
      <c r="AP240" s="55"/>
      <c r="AQ240" s="55"/>
      <c r="AR240" s="55"/>
      <c r="AS240" s="55"/>
      <c r="AT240" s="55"/>
    </row>
    <row r="241" spans="1:46">
      <c r="A241" s="26" t="n">
        <v>2018</v>
      </c>
      <c r="B241" s="27" t="s">
        <v>95</v>
      </c>
      <c r="C241" s="52">
        <f>C62</f>
        <v>1991</v>
      </c>
      <c r="D241" s="52">
        <f>D62</f>
        <v>1927</v>
      </c>
      <c r="E241" s="52">
        <f>E62</f>
        <v>2226</v>
      </c>
      <c r="F241" s="52">
        <f>F62</f>
        <v>1898</v>
      </c>
      <c r="G241" s="52">
        <f>G62</f>
        <v>1849</v>
      </c>
      <c r="H241" s="52">
        <f>H62</f>
        <v>1845</v>
      </c>
      <c r="I241" s="52">
        <f>I62</f>
        <v>1817</v>
      </c>
      <c r="J241" s="52">
        <f>J62</f>
        <v>1909</v>
      </c>
      <c r="K241" s="52">
        <f>K62</f>
        <v>1759</v>
      </c>
      <c r="L241" s="52">
        <f>L62</f>
        <v>1850</v>
      </c>
      <c r="M241" s="52">
        <f>M62</f>
        <v>1775</v>
      </c>
      <c r="N241" s="52">
        <f>N62</f>
        <v>1808</v>
      </c>
      <c r="O241" s="52">
        <f>O62</f>
        <v>22654</v>
      </c>
      <c r="P241" s="14" t="n">
        <v>18</v>
      </c>
      <c r="Q241" s="69" t="str">
        <f>B241</f>
        <v>50-55</v>
      </c>
      <c r="R241" s="36">
        <f>C241-C343</f>
        <v>104.6875</v>
      </c>
      <c r="S241" s="36">
        <f>D241-D343</f>
        <v>40.6875</v>
      </c>
      <c r="T241" s="36">
        <f>E241-E343</f>
        <v>339.6875</v>
      </c>
      <c r="U241" s="36">
        <f>F241-F343</f>
        <v>11.6875</v>
      </c>
      <c r="V241" s="36">
        <f>G241-G343</f>
        <v>-37.3125</v>
      </c>
      <c r="W241" s="36">
        <f>H241-H343</f>
        <v>-41.3125</v>
      </c>
      <c r="X241" s="36">
        <f>I241-I343</f>
        <v>-69.3125</v>
      </c>
      <c r="Y241" s="36">
        <f>J241-J343</f>
        <v>22.6875</v>
      </c>
      <c r="Z241" s="36">
        <f>K241-K343</f>
        <v>-127.3125</v>
      </c>
      <c r="AA241" s="36">
        <f>L241-L343</f>
        <v>-36.3125</v>
      </c>
      <c r="AB241" s="36">
        <f>M241-M343</f>
        <v>-111.3125</v>
      </c>
      <c r="AC241" s="36">
        <f>N241-N343</f>
        <v>-78.3125</v>
      </c>
      <c r="AD241" s="36">
        <f>O241-O343</f>
        <v>18.25</v>
      </c>
      <c r="AF241" s="14" t="n">
        <v>18</v>
      </c>
      <c r="AG241" s="69" t="s">
        <v>95</v>
      </c>
      <c r="AH241" s="36">
        <f>R241*100/C343</f>
        <v>5.54984924290116322</v>
      </c>
      <c r="AI241" s="36">
        <f>S241*100/D343</f>
        <v>2.15698618336039249</v>
      </c>
      <c r="AJ241" s="36">
        <f>T241*100/E343</f>
        <v>18.0080182896524299</v>
      </c>
      <c r="AK241" s="36">
        <f>U241*100/F343</f>
        <v>0.619595109505980624</v>
      </c>
      <c r="AL241" s="36">
        <f>V241*100/G343</f>
        <v>-1.97806567045492194</v>
      </c>
      <c r="AM241" s="36">
        <f>W241*100/H343</f>
        <v>-2.19011961167622005</v>
      </c>
      <c r="AN241" s="36">
        <f>X241*100/I343</f>
        <v>-3.67449720022530713</v>
      </c>
      <c r="AO241" s="36">
        <f>Y241*100/J343</f>
        <v>1.20274344786455045</v>
      </c>
      <c r="AP241" s="36">
        <f>Z241*100/K343</f>
        <v>-6.74927934793413087</v>
      </c>
      <c r="AQ241" s="36">
        <f>AA241*100/L343</f>
        <v>-1.92505218514959751</v>
      </c>
      <c r="AR241" s="36">
        <f>AB241*100/M343</f>
        <v>-5.90106358304893774</v>
      </c>
      <c r="AS241" s="36">
        <f>AC241*100/N343</f>
        <v>-4.15161856797322848</v>
      </c>
      <c r="AT241" s="36">
        <f>AD241*100/O343</f>
        <v>0.0806246755685144123</v>
      </c>
    </row>
    <row r="242" spans="1:46">
      <c r="A242" s="26" t="n">
        <v>2018</v>
      </c>
      <c r="B242" s="27" t="s">
        <v>96</v>
      </c>
      <c r="C242" s="52">
        <f>C63</f>
        <v>3204</v>
      </c>
      <c r="D242" s="52">
        <f>D63</f>
        <v>3035</v>
      </c>
      <c r="E242" s="52">
        <f>E63</f>
        <v>3748</v>
      </c>
      <c r="F242" s="52">
        <f>F63</f>
        <v>3092</v>
      </c>
      <c r="G242" s="52">
        <f>G63</f>
        <v>2966</v>
      </c>
      <c r="H242" s="52">
        <f>H63</f>
        <v>2748</v>
      </c>
      <c r="I242" s="52">
        <f>I63</f>
        <v>2956</v>
      </c>
      <c r="J242" s="52">
        <f>J63</f>
        <v>3030</v>
      </c>
      <c r="K242" s="52">
        <f>K63</f>
        <v>2742</v>
      </c>
      <c r="L242" s="52">
        <f>L63</f>
        <v>2957</v>
      </c>
      <c r="M242" s="52">
        <f>M63</f>
        <v>2961</v>
      </c>
      <c r="N242" s="52">
        <f>N63</f>
        <v>3013</v>
      </c>
      <c r="O242" s="52">
        <f>O63</f>
        <v>36452</v>
      </c>
      <c r="P242" s="14" t="n">
        <v>18</v>
      </c>
      <c r="Q242" s="69" t="str">
        <f>B242</f>
        <v>55-60</v>
      </c>
      <c r="R242" s="36">
        <f>C242-C344</f>
        <v>235.041666666670153</v>
      </c>
      <c r="S242" s="36">
        <f>D242-D344</f>
        <v>66.0416666666701531</v>
      </c>
      <c r="T242" s="36">
        <f>E242-E344</f>
        <v>779.041666666670153</v>
      </c>
      <c r="U242" s="36">
        <f>F242-F344</f>
        <v>123.041666666670153</v>
      </c>
      <c r="V242" s="36">
        <f>G242-G344</f>
        <v>-2.95833333332984694</v>
      </c>
      <c r="W242" s="36">
        <f>H242-H344</f>
        <v>-220.958333333329847</v>
      </c>
      <c r="X242" s="36">
        <f>I242-I344</f>
        <v>-12.9583333333298469</v>
      </c>
      <c r="Y242" s="36">
        <f>J242-J344</f>
        <v>61.0416666666701531</v>
      </c>
      <c r="Z242" s="36">
        <f>K242-K344</f>
        <v>-226.958333333329847</v>
      </c>
      <c r="AA242" s="36">
        <f>L242-L344</f>
        <v>-11.9583333333298469</v>
      </c>
      <c r="AB242" s="36">
        <f>M242-M344</f>
        <v>-7.95833333332984694</v>
      </c>
      <c r="AC242" s="36">
        <f>N242-N344</f>
        <v>44.0416666666701531</v>
      </c>
      <c r="AD242" s="36">
        <f>O242-O344</f>
        <v>824.5</v>
      </c>
      <c r="AF242" s="14" t="n">
        <v>18</v>
      </c>
      <c r="AG242" s="69" t="s">
        <v>96</v>
      </c>
      <c r="AH242" s="36">
        <f>R242*100/C344</f>
        <v>7.91663742895247502</v>
      </c>
      <c r="AI242" s="36">
        <f>S242*100/D344</f>
        <v>2.22440530489100663</v>
      </c>
      <c r="AJ242" s="36">
        <f>T242*100/E344</f>
        <v>26.2395621359906031</v>
      </c>
      <c r="AK242" s="36">
        <f>U242*100/F344</f>
        <v>4.14427057750345007</v>
      </c>
      <c r="AL242" s="36">
        <f>V242*100/G344</f>
        <v>-0.0996421303766984501</v>
      </c>
      <c r="AM242" s="36">
        <f>W242*100/H344</f>
        <v>-7.44228475194712846</v>
      </c>
      <c r="AN242" s="36">
        <f>X242*100/I344</f>
        <v>-0.436460599256074033</v>
      </c>
      <c r="AO242" s="36">
        <f>Y242*100/J344</f>
        <v>2.0559960704513176</v>
      </c>
      <c r="AP242" s="36">
        <f>Z242*100/K344</f>
        <v>-7.64437583327475512</v>
      </c>
      <c r="AQ242" s="36">
        <f>AA242*100/L344</f>
        <v>-0.402778752368136317</v>
      </c>
      <c r="AR242" s="36">
        <f>AB242*100/M344</f>
        <v>-0.268051364816387094</v>
      </c>
      <c r="AS242" s="36">
        <f>AC242*100/N344</f>
        <v>1.48340467335637634</v>
      </c>
      <c r="AT242" s="36">
        <f>AD242*100/O344</f>
        <v>2.31422356325871847</v>
      </c>
    </row>
    <row r="243" spans="1:46">
      <c r="A243" s="26" t="n">
        <v>2018</v>
      </c>
      <c r="B243" s="27" t="s">
        <v>97</v>
      </c>
      <c r="C243" s="52">
        <f>C64</f>
        <v>4392</v>
      </c>
      <c r="D243" s="52">
        <f>D64</f>
        <v>4190</v>
      </c>
      <c r="E243" s="52">
        <f>E64</f>
        <v>5062</v>
      </c>
      <c r="F243" s="52">
        <f>F64</f>
        <v>4140</v>
      </c>
      <c r="G243" s="52">
        <f>G64</f>
        <v>4006</v>
      </c>
      <c r="H243" s="52">
        <f>H64</f>
        <v>3863</v>
      </c>
      <c r="I243" s="52">
        <f>I64</f>
        <v>4053</v>
      </c>
      <c r="J243" s="52">
        <f>J64</f>
        <v>4052</v>
      </c>
      <c r="K243" s="52">
        <f>K64</f>
        <v>3756</v>
      </c>
      <c r="L243" s="52">
        <f>L64</f>
        <v>3972</v>
      </c>
      <c r="M243" s="52">
        <f>M64</f>
        <v>3912</v>
      </c>
      <c r="N243" s="52">
        <f>N64</f>
        <v>4186</v>
      </c>
      <c r="O243" s="52">
        <f>O64</f>
        <v>49584</v>
      </c>
      <c r="P243" s="14" t="n">
        <v>18</v>
      </c>
      <c r="Q243" s="69" t="str">
        <f>B243</f>
        <v>60-65</v>
      </c>
      <c r="R243" s="36">
        <f>C243-C345</f>
        <v>356.604166666670153</v>
      </c>
      <c r="S243" s="36">
        <f>D243-D345</f>
        <v>154.604166666670153</v>
      </c>
      <c r="T243" s="36">
        <f>E243-E345</f>
        <v>1026.60416666667015</v>
      </c>
      <c r="U243" s="36">
        <f>F243-F345</f>
        <v>104.604166666670153</v>
      </c>
      <c r="V243" s="36">
        <f>G243-G345</f>
        <v>-29.3958333333298469</v>
      </c>
      <c r="W243" s="36">
        <f>H243-H345</f>
        <v>-172.395833333329847</v>
      </c>
      <c r="X243" s="36">
        <f>I243-I345</f>
        <v>17.6041666666701531</v>
      </c>
      <c r="Y243" s="36">
        <f>J243-J345</f>
        <v>16.6041666666701531</v>
      </c>
      <c r="Z243" s="36">
        <f>K243-K345</f>
        <v>-279.395833333329847</v>
      </c>
      <c r="AA243" s="36">
        <f>L243-L345</f>
        <v>-63.3958333333298469</v>
      </c>
      <c r="AB243" s="36">
        <f>M243-M345</f>
        <v>-123.395833333329847</v>
      </c>
      <c r="AC243" s="36">
        <f>N243-N345</f>
        <v>150.604166666670153</v>
      </c>
      <c r="AD243" s="36">
        <f>O243-O345</f>
        <v>1159.25</v>
      </c>
      <c r="AF243" s="14" t="n">
        <v>18</v>
      </c>
      <c r="AG243" s="69" t="s">
        <v>97</v>
      </c>
      <c r="AH243" s="36">
        <f>R243*100/C345</f>
        <v>8.83690674706641488</v>
      </c>
      <c r="AI243" s="36">
        <f>S243*100/D345</f>
        <v>3.83120201962847862</v>
      </c>
      <c r="AJ243" s="36">
        <f>T243*100/E345</f>
        <v>25.4399867836179858</v>
      </c>
      <c r="AK243" s="36">
        <f>U243*100/F345</f>
        <v>2.59216619600522691</v>
      </c>
      <c r="AL243" s="36">
        <f>V243*100/G345</f>
        <v>-0.728449811305084882</v>
      </c>
      <c r="AM243" s="36">
        <f>W243*100/H345</f>
        <v>-4.27209226686758736</v>
      </c>
      <c r="AN243" s="36">
        <f>X243*100/I345</f>
        <v>0.436243862900774015</v>
      </c>
      <c r="AO243" s="36">
        <f>Y243*100/J345</f>
        <v>0.411463146428309035</v>
      </c>
      <c r="AP243" s="36">
        <f>Z243*100/K345</f>
        <v>-6.92362892942134511</v>
      </c>
      <c r="AQ243" s="36">
        <f>AA243*100/L345</f>
        <v>-1.57099417136889592</v>
      </c>
      <c r="AR243" s="36">
        <f>AB243*100/M345</f>
        <v>-3.05783715971680037</v>
      </c>
      <c r="AS243" s="36">
        <f>AC243*100/N345</f>
        <v>3.73207915373861843</v>
      </c>
      <c r="AT243" s="36">
        <f>AD243*100/O345</f>
        <v>2.39392046422542171</v>
      </c>
    </row>
    <row r="244" spans="1:46">
      <c r="A244" s="26"/>
      <c r="B244" s="252" t="s">
        <v>116</v>
      </c>
      <c r="C244" s="52">
        <f>C241+C242+C243</f>
        <v>9587</v>
      </c>
      <c r="D244" s="52">
        <f>D241+D242+D243</f>
        <v>9152</v>
      </c>
      <c r="E244" s="52">
        <f>E241+E242+E243</f>
        <v>11036</v>
      </c>
      <c r="F244" s="52">
        <f>F241+F242+F243</f>
        <v>9130</v>
      </c>
      <c r="G244" s="52">
        <f>G241+G242+G243</f>
        <v>8821</v>
      </c>
      <c r="H244" s="52">
        <f>H241+H242+H243</f>
        <v>8456</v>
      </c>
      <c r="I244" s="52">
        <f>I241+I242+I243</f>
        <v>8826</v>
      </c>
      <c r="J244" s="52">
        <f>J241+J242+J243</f>
        <v>8991</v>
      </c>
      <c r="K244" s="52">
        <f>K241+K242+K243</f>
        <v>8257</v>
      </c>
      <c r="L244" s="52">
        <f>L241+L242+L243</f>
        <v>8779</v>
      </c>
      <c r="M244" s="52">
        <f>M241+M242+M243</f>
        <v>8648</v>
      </c>
      <c r="N244" s="52">
        <f>N241+N242+N243</f>
        <v>9007</v>
      </c>
      <c r="O244" s="52">
        <f>O241+O242+O243</f>
        <v>108690</v>
      </c>
      <c r="P244" s="14" t="n">
        <v>18</v>
      </c>
      <c r="Q244" s="69" t="str">
        <f>B244</f>
        <v>50-65</v>
      </c>
      <c r="R244" s="36">
        <f>C244-C346</f>
        <v>696.333333333330302</v>
      </c>
      <c r="S244" s="36">
        <f>D244-D346</f>
        <v>261.333333333330302</v>
      </c>
      <c r="T244" s="36">
        <f>E244-E346</f>
        <v>2145.3333333333303</v>
      </c>
      <c r="U244" s="36">
        <f>F244-F346</f>
        <v>239.333333333330302</v>
      </c>
      <c r="V244" s="36">
        <f>G244-G346</f>
        <v>-69.6666666666696983</v>
      </c>
      <c r="W244" s="36">
        <f>H244-H346</f>
        <v>-434.666666666669698</v>
      </c>
      <c r="X244" s="36">
        <f>I244-I346</f>
        <v>-64.6666666666696983</v>
      </c>
      <c r="Y244" s="36">
        <f>J244-J346</f>
        <v>100.333333333330302</v>
      </c>
      <c r="Z244" s="36">
        <f>K244-K346</f>
        <v>-633.666666666669698</v>
      </c>
      <c r="AA244" s="36">
        <f>L244-L346</f>
        <v>-111.666666666669698</v>
      </c>
      <c r="AB244" s="36">
        <f>M244-M346</f>
        <v>-242.666666666669698</v>
      </c>
      <c r="AC244" s="36">
        <f>N244-N346</f>
        <v>116.333333333330302</v>
      </c>
      <c r="AD244" s="36">
        <f>O244-O346</f>
        <v>2002</v>
      </c>
      <c r="AF244" s="14" t="n">
        <v>18</v>
      </c>
      <c r="AG244" s="69" t="s">
        <v>116</v>
      </c>
      <c r="AH244" s="36">
        <f>R244*100/C346</f>
        <v>7.83218356328730181</v>
      </c>
      <c r="AI244" s="36">
        <f>S244*100/D346</f>
        <v>2.93941211757644627</v>
      </c>
      <c r="AJ244" s="36">
        <f>T244*100/E346</f>
        <v>24.1301739652069109</v>
      </c>
      <c r="AK244" s="36">
        <f>U244*100/F346</f>
        <v>2.69196160767842585</v>
      </c>
      <c r="AL244" s="36">
        <f>V244*100/G346</f>
        <v>-0.783593281343765025</v>
      </c>
      <c r="AM244" s="36">
        <f>W244*100/H346</f>
        <v>-4.88902219556092366</v>
      </c>
      <c r="AN244" s="36">
        <f>X244*100/I346</f>
        <v>-0.727354529094215074</v>
      </c>
      <c r="AO244" s="36">
        <f>Y244*100/J346</f>
        <v>1.12852429514093378</v>
      </c>
      <c r="AP244" s="36">
        <f>Z244*100/K346</f>
        <v>-7.12732453509301678</v>
      </c>
      <c r="AQ244" s="36">
        <f>AA244*100/L346</f>
        <v>-1.25599880023998911</v>
      </c>
      <c r="AR244" s="36">
        <f>AB244*100/M346</f>
        <v>-2.72945410917820075</v>
      </c>
      <c r="AS244" s="36">
        <f>AC244*100/N346</f>
        <v>1.30848830233949398</v>
      </c>
      <c r="AT244" s="36">
        <f>AD244*100/O346</f>
        <v>1.87649970005998785</v>
      </c>
    </row>
    <row r="245" spans="1:46">
      <c r="A245" s="23"/>
      <c r="B245" s="23"/>
      <c r="C245" s="47"/>
      <c r="D245" s="47"/>
      <c r="E245" s="47"/>
      <c r="F245" s="47"/>
      <c r="G245" s="47"/>
      <c r="H245" s="47"/>
      <c r="I245" s="47"/>
      <c r="J245" s="47"/>
      <c r="K245" s="47"/>
      <c r="L245" s="47"/>
      <c r="M245" s="47"/>
      <c r="N245" s="47"/>
      <c r="O245" s="47"/>
      <c r="P245" s="14"/>
      <c r="Q245" s="40"/>
      <c r="R245" s="55"/>
      <c r="S245" s="55"/>
      <c r="T245" s="55"/>
      <c r="U245" s="55"/>
      <c r="V245" s="55"/>
      <c r="W245" s="55"/>
      <c r="X245" s="55"/>
      <c r="Y245" s="55"/>
      <c r="Z245" s="55"/>
      <c r="AA245" s="55"/>
      <c r="AB245" s="55"/>
      <c r="AC245" s="55"/>
      <c r="AD245" s="14"/>
      <c r="AF245" s="14"/>
      <c r="AG245" s="40"/>
      <c r="AH245" s="55"/>
      <c r="AI245" s="55"/>
      <c r="AJ245" s="55"/>
      <c r="AK245" s="55"/>
      <c r="AL245" s="55"/>
      <c r="AM245" s="55"/>
      <c r="AN245" s="55"/>
      <c r="AO245" s="55"/>
      <c r="AP245" s="55"/>
      <c r="AQ245" s="55"/>
      <c r="AR245" s="55"/>
      <c r="AS245" s="55"/>
      <c r="AT245" s="14"/>
    </row>
    <row r="246" spans="1:46">
      <c r="A246" s="28" t="n">
        <v>2018</v>
      </c>
      <c r="B246" s="29" t="s">
        <v>98</v>
      </c>
      <c r="C246" s="53">
        <f>C65</f>
        <v>5685</v>
      </c>
      <c r="D246" s="53">
        <f>D65</f>
        <v>5608</v>
      </c>
      <c r="E246" s="53">
        <f>E65</f>
        <v>6927</v>
      </c>
      <c r="F246" s="53">
        <f>F65</f>
        <v>5470</v>
      </c>
      <c r="G246" s="53">
        <f>G65</f>
        <v>5303</v>
      </c>
      <c r="H246" s="53">
        <f>H65</f>
        <v>4842</v>
      </c>
      <c r="I246" s="53">
        <f>I65</f>
        <v>5344</v>
      </c>
      <c r="J246" s="53">
        <f>J65</f>
        <v>5546</v>
      </c>
      <c r="K246" s="53">
        <f>K65</f>
        <v>5013</v>
      </c>
      <c r="L246" s="53">
        <f>L65</f>
        <v>5201</v>
      </c>
      <c r="M246" s="53">
        <f>M65</f>
        <v>5241</v>
      </c>
      <c r="N246" s="53">
        <f>N65</f>
        <v>5480</v>
      </c>
      <c r="O246" s="53">
        <f>O65</f>
        <v>65660</v>
      </c>
      <c r="P246" s="14" t="n">
        <v>18</v>
      </c>
      <c r="Q246" s="70" t="str">
        <f>B246</f>
        <v>65-70</v>
      </c>
      <c r="R246" s="37">
        <f>C246-C348</f>
        <v>378.8125</v>
      </c>
      <c r="S246" s="37">
        <f>D246-D348</f>
        <v>301.8125</v>
      </c>
      <c r="T246" s="37">
        <f>E246-E348</f>
        <v>1620.8125</v>
      </c>
      <c r="U246" s="37">
        <f>F246-F348</f>
        <v>163.8125</v>
      </c>
      <c r="V246" s="37">
        <f>G246-G348</f>
        <v>-3.1875</v>
      </c>
      <c r="W246" s="37">
        <f>H246-H348</f>
        <v>-464.1875</v>
      </c>
      <c r="X246" s="37">
        <f>I246-I348</f>
        <v>37.8125</v>
      </c>
      <c r="Y246" s="37">
        <f>J246-J348</f>
        <v>239.8125</v>
      </c>
      <c r="Z246" s="37">
        <f>K246-K348</f>
        <v>-293.1875</v>
      </c>
      <c r="AA246" s="37">
        <f>L246-L348</f>
        <v>-105.1875</v>
      </c>
      <c r="AB246" s="37">
        <f>M246-M348</f>
        <v>-65.1875</v>
      </c>
      <c r="AC246" s="37">
        <f>N246-N348</f>
        <v>173.8125</v>
      </c>
      <c r="AD246" s="37">
        <f>O246-O348</f>
        <v>1985.75</v>
      </c>
      <c r="AF246" s="14" t="n">
        <v>18</v>
      </c>
      <c r="AG246" s="70" t="s">
        <v>98</v>
      </c>
      <c r="AH246" s="37">
        <f>R246*100/C348</f>
        <v>7.13907113157987716</v>
      </c>
      <c r="AI246" s="37">
        <f>S246*100/D348</f>
        <v>5.68793507579594593</v>
      </c>
      <c r="AJ246" s="37">
        <f>T246*100/E348</f>
        <v>30.5457072521466699</v>
      </c>
      <c r="AK246" s="37">
        <f>U246*100/F348</f>
        <v>3.08719772906630219</v>
      </c>
      <c r="AL246" s="37">
        <f>V246*100/G348</f>
        <v>-0.0600713789326140457</v>
      </c>
      <c r="AM246" s="37">
        <f>W246*100/H348</f>
        <v>-8.74804179083381506</v>
      </c>
      <c r="AN246" s="37">
        <f>X246*100/I348</f>
        <v>0.712611455965323515</v>
      </c>
      <c r="AO246" s="37">
        <f>Y246*100/J348</f>
        <v>4.51948786204784536</v>
      </c>
      <c r="AP246" s="37">
        <f>Z246*100/K348</f>
        <v>-5.52538899162534314</v>
      </c>
      <c r="AQ246" s="37">
        <f>AA246*100/L348</f>
        <v>-1.98235550477626354</v>
      </c>
      <c r="AR246" s="37">
        <f>AB246*100/M348</f>
        <v>-1.22851859268071473</v>
      </c>
      <c r="AS246" s="37">
        <f>AC246*100/N348</f>
        <v>3.27565695709018945</v>
      </c>
      <c r="AT246" s="37">
        <f>AD246*100/O348</f>
        <v>3.11860760040361695</v>
      </c>
    </row>
    <row r="247" spans="1:46">
      <c r="A247" s="28" t="n">
        <v>2018</v>
      </c>
      <c r="B247" s="29" t="s">
        <v>99</v>
      </c>
      <c r="C247" s="53">
        <f>C66</f>
        <v>6671</v>
      </c>
      <c r="D247" s="53">
        <f>D66</f>
        <v>6878</v>
      </c>
      <c r="E247" s="53">
        <f>E66</f>
        <v>8192</v>
      </c>
      <c r="F247" s="53">
        <f>F66</f>
        <v>6292</v>
      </c>
      <c r="G247" s="53">
        <f>G66</f>
        <v>5924</v>
      </c>
      <c r="H247" s="53">
        <f>H66</f>
        <v>5555</v>
      </c>
      <c r="I247" s="53">
        <f>I66</f>
        <v>6075</v>
      </c>
      <c r="J247" s="53">
        <f>J66</f>
        <v>6099</v>
      </c>
      <c r="K247" s="53">
        <f>K66</f>
        <v>5582</v>
      </c>
      <c r="L247" s="53">
        <f>L66</f>
        <v>5987</v>
      </c>
      <c r="M247" s="53">
        <f>M66</f>
        <v>5811</v>
      </c>
      <c r="N247" s="53">
        <f>N66</f>
        <v>6371</v>
      </c>
      <c r="O247" s="53">
        <f>O66</f>
        <v>75437</v>
      </c>
      <c r="P247" s="14" t="n">
        <v>18</v>
      </c>
      <c r="Q247" s="70" t="str">
        <f>B247</f>
        <v>70-75</v>
      </c>
      <c r="R247" s="37">
        <f>C247-C349</f>
        <v>350.5625</v>
      </c>
      <c r="S247" s="37">
        <f>D247-D349</f>
        <v>557.5625</v>
      </c>
      <c r="T247" s="37">
        <f>E247-E349</f>
        <v>1871.5625</v>
      </c>
      <c r="U247" s="37">
        <f>F247-F349</f>
        <v>-28.4375</v>
      </c>
      <c r="V247" s="37">
        <f>G247-G349</f>
        <v>-396.4375</v>
      </c>
      <c r="W247" s="37">
        <f>H247-H349</f>
        <v>-765.4375</v>
      </c>
      <c r="X247" s="37">
        <f>I247-I349</f>
        <v>-245.4375</v>
      </c>
      <c r="Y247" s="37">
        <f>J247-J349</f>
        <v>-221.4375</v>
      </c>
      <c r="Z247" s="37">
        <f>K247-K349</f>
        <v>-738.4375</v>
      </c>
      <c r="AA247" s="37">
        <f>L247-L349</f>
        <v>-333.4375</v>
      </c>
      <c r="AB247" s="37">
        <f>M247-M349</f>
        <v>-509.4375</v>
      </c>
      <c r="AC247" s="37">
        <f>N247-N349</f>
        <v>50.5625</v>
      </c>
      <c r="AD247" s="37">
        <f>O247-O349</f>
        <v>-408.25</v>
      </c>
      <c r="AF247" s="14" t="n">
        <v>18</v>
      </c>
      <c r="AG247" s="70" t="s">
        <v>99</v>
      </c>
      <c r="AH247" s="37">
        <f>R247*100/C349</f>
        <v>5.54649104591256581</v>
      </c>
      <c r="AI247" s="37">
        <f>S247*100/D349</f>
        <v>8.82158078455803185</v>
      </c>
      <c r="AJ247" s="37">
        <f>T247*100/E349</f>
        <v>29.6112808646553347</v>
      </c>
      <c r="AK247" s="37">
        <f>U247*100/F349</f>
        <v>-0.449929296824784686</v>
      </c>
      <c r="AL247" s="37">
        <f>V247*100/G349</f>
        <v>-6.27231105441672376</v>
      </c>
      <c r="AM247" s="37">
        <f>W247*100/H349</f>
        <v>-12.1105145015673354</v>
      </c>
      <c r="AN247" s="37">
        <f>X247*100/I349</f>
        <v>-3.88323593105698794</v>
      </c>
      <c r="AO247" s="37">
        <f>Y247*100/J349</f>
        <v>-3.50351538164881804</v>
      </c>
      <c r="AP247" s="37">
        <f>Z247*100/K349</f>
        <v>-11.6833288834831457</v>
      </c>
      <c r="AQ247" s="37">
        <f>AA247*100/L349</f>
        <v>-5.27554461222027715</v>
      </c>
      <c r="AR247" s="37">
        <f>AB247*100/M349</f>
        <v>-8.06016197454685646</v>
      </c>
      <c r="AS247" s="37">
        <f>AC247*100/N349</f>
        <v>0.79998417831044133</v>
      </c>
      <c r="AT247" s="37">
        <f>AD247*100/O349</f>
        <v>-0.538267063527379719</v>
      </c>
    </row>
    <row r="248" spans="1:46">
      <c r="A248" s="28" t="n">
        <v>2018</v>
      </c>
      <c r="B248" s="29" t="s">
        <v>100</v>
      </c>
      <c r="C248" s="53">
        <f>C67</f>
        <v>12442</v>
      </c>
      <c r="D248" s="53">
        <f>D67</f>
        <v>12480</v>
      </c>
      <c r="E248" s="53">
        <f>E67</f>
        <v>15298</v>
      </c>
      <c r="F248" s="53">
        <f>F67</f>
        <v>11587</v>
      </c>
      <c r="G248" s="53">
        <f>G67</f>
        <v>10758</v>
      </c>
      <c r="H248" s="53">
        <f>H67</f>
        <v>10125</v>
      </c>
      <c r="I248" s="53">
        <f>I67</f>
        <v>10768</v>
      </c>
      <c r="J248" s="53">
        <f>J67</f>
        <v>11237</v>
      </c>
      <c r="K248" s="53">
        <f>K67</f>
        <v>9880</v>
      </c>
      <c r="L248" s="53">
        <f>L67</f>
        <v>10584</v>
      </c>
      <c r="M248" s="53">
        <f>M67</f>
        <v>10711</v>
      </c>
      <c r="N248" s="53">
        <f>N67</f>
        <v>11430</v>
      </c>
      <c r="O248" s="53">
        <f>O67</f>
        <v>137300</v>
      </c>
      <c r="P248" s="14" t="n">
        <v>18</v>
      </c>
      <c r="Q248" s="70" t="str">
        <f>B248</f>
        <v>75-80</v>
      </c>
      <c r="R248" s="37">
        <f>C248-C350</f>
        <v>1101.08333333329938</v>
      </c>
      <c r="S248" s="37">
        <f>D248-D350</f>
        <v>1139.08333333329938</v>
      </c>
      <c r="T248" s="37">
        <f>E248-E350</f>
        <v>3957.08333333329938</v>
      </c>
      <c r="U248" s="37">
        <f>F248-F350</f>
        <v>246.083333333299379</v>
      </c>
      <c r="V248" s="37">
        <f>G248-G350</f>
        <v>-582.916666666700621</v>
      </c>
      <c r="W248" s="37">
        <f>H248-H350</f>
        <v>-1215.91666666670062</v>
      </c>
      <c r="X248" s="37">
        <f>I248-I350</f>
        <v>-572.916666666700621</v>
      </c>
      <c r="Y248" s="37">
        <f>J248-J350</f>
        <v>-103.916666666700621</v>
      </c>
      <c r="Z248" s="37">
        <f>K248-K350</f>
        <v>-1460.91666666670062</v>
      </c>
      <c r="AA248" s="37">
        <f>L248-L350</f>
        <v>-756.916666666700621</v>
      </c>
      <c r="AB248" s="37">
        <f>M248-M350</f>
        <v>-629.916666666700621</v>
      </c>
      <c r="AC248" s="37">
        <f>N248-N350</f>
        <v>89.0833333332993789</v>
      </c>
      <c r="AD248" s="37">
        <f>O248-O350</f>
        <v>1209</v>
      </c>
      <c r="AF248" s="14" t="n">
        <v>18</v>
      </c>
      <c r="AG248" s="70" t="s">
        <v>100</v>
      </c>
      <c r="AH248" s="37">
        <f>R248*100/C350</f>
        <v>9.7089447502035835</v>
      </c>
      <c r="AI248" s="37">
        <f>S248*100/D350</f>
        <v>10.0440146666565457</v>
      </c>
      <c r="AJ248" s="37">
        <f>T248*100/E350</f>
        <v>34.8920942604576751</v>
      </c>
      <c r="AK248" s="37">
        <f>U248*100/F350</f>
        <v>2.16987163001196226</v>
      </c>
      <c r="AL248" s="37">
        <f>V248*100/G350</f>
        <v>-5.13994312629078376</v>
      </c>
      <c r="AM248" s="37">
        <f>W248*100/H350</f>
        <v>-10.7215025240466719</v>
      </c>
      <c r="AN248" s="37">
        <f>X248*100/I350</f>
        <v>-5.05176683248737302</v>
      </c>
      <c r="AO248" s="37">
        <f>Y248*100/J350</f>
        <v>-0.916298653107412164</v>
      </c>
      <c r="AP248" s="37">
        <f>Z248*100/K350</f>
        <v>-12.8818217222302334</v>
      </c>
      <c r="AQ248" s="37">
        <f>AA248*100/L350</f>
        <v>-6.67421063847013052</v>
      </c>
      <c r="AR248" s="37">
        <f>AB248*100/M350</f>
        <v>-5.55437170716681461</v>
      </c>
      <c r="AS248" s="37">
        <f>AC248*100/N350</f>
        <v>0.785503817298417673</v>
      </c>
      <c r="AT248" s="37">
        <f>AD248*100/O350</f>
        <v>0.888376160069365284</v>
      </c>
    </row>
    <row r="249" spans="1:46">
      <c r="A249" s="28"/>
      <c r="B249" s="253" t="s">
        <v>113</v>
      </c>
      <c r="C249" s="53">
        <f>C246+C247+C248</f>
        <v>24798</v>
      </c>
      <c r="D249" s="53">
        <f>D246+D247+D248</f>
        <v>24966</v>
      </c>
      <c r="E249" s="53">
        <f>E246+E247+E248</f>
        <v>30417</v>
      </c>
      <c r="F249" s="53">
        <f>F246+F247+F248</f>
        <v>23349</v>
      </c>
      <c r="G249" s="53">
        <f>G246+G247+G248</f>
        <v>21985</v>
      </c>
      <c r="H249" s="53">
        <f>H246+H247+H248</f>
        <v>20522</v>
      </c>
      <c r="I249" s="53">
        <f>I246+I247+I248</f>
        <v>22187</v>
      </c>
      <c r="J249" s="53">
        <f>J246+J247+J248</f>
        <v>22882</v>
      </c>
      <c r="K249" s="53">
        <f>K246+K247+K248</f>
        <v>20475</v>
      </c>
      <c r="L249" s="53">
        <f>L246+L247+L248</f>
        <v>21772</v>
      </c>
      <c r="M249" s="53">
        <f>M246+M247+M248</f>
        <v>21763</v>
      </c>
      <c r="N249" s="53">
        <f>N246+N247+N248</f>
        <v>23281</v>
      </c>
      <c r="O249" s="53">
        <f>O246+O247+O248</f>
        <v>278397</v>
      </c>
      <c r="P249" s="14" t="n">
        <v>18</v>
      </c>
      <c r="Q249" s="71" t="str">
        <f>B249</f>
        <v>65-80</v>
      </c>
      <c r="R249" s="37">
        <f>C249-C351</f>
        <v>1830.45833333329938</v>
      </c>
      <c r="S249" s="37">
        <f>D249-D351</f>
        <v>1998.45833333329938</v>
      </c>
      <c r="T249" s="37">
        <f>E249-E351</f>
        <v>7449.45833333329938</v>
      </c>
      <c r="U249" s="37">
        <f>F249-F351</f>
        <v>381.458333333299379</v>
      </c>
      <c r="V249" s="37">
        <f>G249-G351</f>
        <v>-982.541666666700621</v>
      </c>
      <c r="W249" s="37">
        <f>H249-H351</f>
        <v>-2445.54166666670062</v>
      </c>
      <c r="X249" s="37">
        <f>I249-I351</f>
        <v>-780.541666666700621</v>
      </c>
      <c r="Y249" s="37">
        <f>J249-J351</f>
        <v>-85.5416666667006211</v>
      </c>
      <c r="Z249" s="37">
        <f>K249-K351</f>
        <v>-2492.54166666670062</v>
      </c>
      <c r="AA249" s="37">
        <f>L249-L351</f>
        <v>-1195.54166666670062</v>
      </c>
      <c r="AB249" s="37">
        <f>M249-M351</f>
        <v>-1204.54166666670062</v>
      </c>
      <c r="AC249" s="37">
        <f>N249-N351</f>
        <v>313.458333333299379</v>
      </c>
      <c r="AD249" s="37">
        <f>O249-O351</f>
        <v>2786.5</v>
      </c>
      <c r="AF249" s="14" t="n">
        <v>18</v>
      </c>
      <c r="AG249" s="71" t="s">
        <v>113</v>
      </c>
      <c r="AH249" s="37">
        <f>R249*100/C351</f>
        <v>7.9697616745369162</v>
      </c>
      <c r="AI249" s="37">
        <f>S249*100/D351</f>
        <v>8.70122872677186265</v>
      </c>
      <c r="AJ249" s="37">
        <f>T249*100/E351</f>
        <v>32.4347221894664628</v>
      </c>
      <c r="AK249" s="37">
        <f>U249*100/F351</f>
        <v>1.66085834901049907</v>
      </c>
      <c r="AL249" s="37">
        <f>V249*100/G351</f>
        <v>-4.27795747984942309</v>
      </c>
      <c r="AM249" s="37">
        <f>W249*100/H351</f>
        <v>-10.6478163930620777</v>
      </c>
      <c r="AN249" s="37">
        <f>X249*100/I351</f>
        <v>-3.39845542894788055</v>
      </c>
      <c r="AO249" s="37">
        <f>Y249*100/J351</f>
        <v>-0.372445897380689672</v>
      </c>
      <c r="AP249" s="37">
        <f>Z249*100/K351</f>
        <v>-10.8524530088659024</v>
      </c>
      <c r="AQ249" s="37">
        <f>AA249*100/L351</f>
        <v>-5.20535320679015445</v>
      </c>
      <c r="AR249" s="37">
        <f>AB249*100/M351</f>
        <v>-5.24453894173131285</v>
      </c>
      <c r="AS249" s="37">
        <f>AC249*100/N351</f>
        <v>1.3647883516773065</v>
      </c>
      <c r="AT249" s="37">
        <f>AD249*100/O351</f>
        <v>1.01102824456978246</v>
      </c>
    </row>
    <row r="250" spans="1:46">
      <c r="A250" s="23"/>
      <c r="B250" s="23"/>
      <c r="C250" s="47"/>
      <c r="D250" s="47"/>
      <c r="E250" s="47"/>
      <c r="F250" s="47"/>
      <c r="G250" s="47"/>
      <c r="H250" s="47"/>
      <c r="I250" s="47"/>
      <c r="J250" s="47"/>
      <c r="K250" s="47"/>
      <c r="L250" s="47"/>
      <c r="M250" s="47"/>
      <c r="N250" s="47"/>
      <c r="O250" s="47"/>
      <c r="P250" s="14"/>
      <c r="Q250" s="40"/>
      <c r="R250" s="55"/>
      <c r="S250" s="55"/>
      <c r="T250" s="55"/>
      <c r="U250" s="55"/>
      <c r="V250" s="55"/>
      <c r="W250" s="55"/>
      <c r="X250" s="55"/>
      <c r="Y250" s="55"/>
      <c r="Z250" s="55"/>
      <c r="AA250" s="55"/>
      <c r="AB250" s="55"/>
      <c r="AC250" s="55"/>
      <c r="AD250" s="55"/>
      <c r="AF250" s="14"/>
      <c r="AG250" s="40"/>
      <c r="AH250" s="55"/>
      <c r="AI250" s="55"/>
      <c r="AJ250" s="55"/>
      <c r="AK250" s="55"/>
      <c r="AL250" s="55"/>
      <c r="AM250" s="55"/>
      <c r="AN250" s="55"/>
      <c r="AO250" s="55"/>
      <c r="AP250" s="55"/>
      <c r="AQ250" s="55"/>
      <c r="AR250" s="55"/>
      <c r="AS250" s="55"/>
      <c r="AT250" s="55"/>
    </row>
    <row r="251" spans="1:46">
      <c r="A251" s="26" t="n">
        <v>2018</v>
      </c>
      <c r="B251" s="27" t="s">
        <v>101</v>
      </c>
      <c r="C251" s="52">
        <f>C68</f>
        <v>15346</v>
      </c>
      <c r="D251" s="52">
        <f>D68</f>
        <v>15584</v>
      </c>
      <c r="E251" s="52">
        <f>E68</f>
        <v>19658</v>
      </c>
      <c r="F251" s="52">
        <f>F68</f>
        <v>14500</v>
      </c>
      <c r="G251" s="52">
        <f>G68</f>
        <v>13819</v>
      </c>
      <c r="H251" s="52">
        <f>H68</f>
        <v>12784</v>
      </c>
      <c r="I251" s="52">
        <f>I68</f>
        <v>13747</v>
      </c>
      <c r="J251" s="52">
        <f>J68</f>
        <v>14500</v>
      </c>
      <c r="K251" s="52">
        <f>K68</f>
        <v>13066</v>
      </c>
      <c r="L251" s="52">
        <f>L68</f>
        <v>13804</v>
      </c>
      <c r="M251" s="52">
        <f>M68</f>
        <v>14291</v>
      </c>
      <c r="N251" s="52">
        <f>N68</f>
        <v>15589</v>
      </c>
      <c r="O251" s="52">
        <f>O68</f>
        <v>176688</v>
      </c>
      <c r="P251" s="14" t="n">
        <v>18</v>
      </c>
      <c r="Q251" s="69" t="str">
        <f>B251</f>
        <v>80-85</v>
      </c>
      <c r="R251" s="36">
        <f>C251-C353</f>
        <v>1193.0625</v>
      </c>
      <c r="S251" s="36">
        <f>D251-D353</f>
        <v>1431.0625</v>
      </c>
      <c r="T251" s="36">
        <f>E251-E353</f>
        <v>5505.0625</v>
      </c>
      <c r="U251" s="36">
        <f>F251-F353</f>
        <v>347.0625</v>
      </c>
      <c r="V251" s="36">
        <f>G251-G353</f>
        <v>-333.9375</v>
      </c>
      <c r="W251" s="36">
        <f>H251-H353</f>
        <v>-1368.9375</v>
      </c>
      <c r="X251" s="36">
        <f>I251-I353</f>
        <v>-405.9375</v>
      </c>
      <c r="Y251" s="36">
        <f>J251-J353</f>
        <v>347.0625</v>
      </c>
      <c r="Z251" s="36">
        <f>K251-K353</f>
        <v>-1086.9375</v>
      </c>
      <c r="AA251" s="36">
        <f>L251-L353</f>
        <v>-348.9375</v>
      </c>
      <c r="AB251" s="36">
        <f>M251-M353</f>
        <v>138.0625</v>
      </c>
      <c r="AC251" s="36">
        <f>N251-N353</f>
        <v>1436.0625</v>
      </c>
      <c r="AD251" s="36">
        <f>O251-O353</f>
        <v>6852.75</v>
      </c>
      <c r="AF251" s="14" t="n">
        <v>18</v>
      </c>
      <c r="AG251" s="69" t="s">
        <v>101</v>
      </c>
      <c r="AH251" s="36">
        <f>R251*100/C353</f>
        <v>8.42978710250080532</v>
      </c>
      <c r="AI251" s="36">
        <f>S251*100/D353</f>
        <v>10.111416799516002</v>
      </c>
      <c r="AJ251" s="36">
        <f>T251*100/E353</f>
        <v>38.8969604366584676</v>
      </c>
      <c r="AK251" s="36">
        <f>U251*100/F353</f>
        <v>2.45222944000141307</v>
      </c>
      <c r="AL251" s="36">
        <f>V251*100/G353</f>
        <v>-2.35949250818072231</v>
      </c>
      <c r="AM251" s="36">
        <f>W251*100/H353</f>
        <v>-9.67246198889806408</v>
      </c>
      <c r="AN251" s="36">
        <f>X251*100/I353</f>
        <v>-2.86822081988279809</v>
      </c>
      <c r="AO251" s="36">
        <f>Y251*100/J353</f>
        <v>2.45222944000141307</v>
      </c>
      <c r="AP251" s="36">
        <f>Z251*100/K353</f>
        <v>-7.67994276806493392</v>
      </c>
      <c r="AQ251" s="36">
        <f>AA251*100/L353</f>
        <v>-2.46547757311865467</v>
      </c>
      <c r="AR251" s="36">
        <f>AB251*100/M353</f>
        <v>0.975504201866220377</v>
      </c>
      <c r="AS251" s="36">
        <f>AC251*100/N353</f>
        <v>10.1467451544953118</v>
      </c>
      <c r="AT251" s="36">
        <f>AD251*100/O353</f>
        <v>4.0349397430745384</v>
      </c>
    </row>
    <row r="252" spans="1:46">
      <c r="A252" s="26" t="n">
        <v>2018</v>
      </c>
      <c r="B252" s="27" t="s">
        <v>102</v>
      </c>
      <c r="C252" s="52">
        <f>C69</f>
        <v>15761</v>
      </c>
      <c r="D252" s="52">
        <f>D69</f>
        <v>15943</v>
      </c>
      <c r="E252" s="52">
        <f>E69</f>
        <v>20552</v>
      </c>
      <c r="F252" s="52">
        <f>F69</f>
        <v>14541</v>
      </c>
      <c r="G252" s="52">
        <f>G69</f>
        <v>13562</v>
      </c>
      <c r="H252" s="52">
        <f>H69</f>
        <v>12196</v>
      </c>
      <c r="I252" s="52">
        <f>I69</f>
        <v>13661</v>
      </c>
      <c r="J252" s="52">
        <f>J69</f>
        <v>14340</v>
      </c>
      <c r="K252" s="52">
        <f>K69</f>
        <v>12394</v>
      </c>
      <c r="L252" s="52">
        <f>L69</f>
        <v>13189</v>
      </c>
      <c r="M252" s="52">
        <f>M69</f>
        <v>13392</v>
      </c>
      <c r="N252" s="52">
        <f>N69</f>
        <v>14537</v>
      </c>
      <c r="O252" s="52">
        <f>O69</f>
        <v>174068</v>
      </c>
      <c r="P252" s="14" t="n">
        <v>18</v>
      </c>
      <c r="Q252" s="69" t="str">
        <f>B252</f>
        <v>85-90</v>
      </c>
      <c r="R252" s="36">
        <f>C252-C354</f>
        <v>1426.6875</v>
      </c>
      <c r="S252" s="36">
        <f>D252-D354</f>
        <v>1608.6875</v>
      </c>
      <c r="T252" s="36">
        <f>E252-E354</f>
        <v>6217.6875</v>
      </c>
      <c r="U252" s="36">
        <f>F252-F354</f>
        <v>206.6875</v>
      </c>
      <c r="V252" s="36">
        <f>G252-G354</f>
        <v>-772.3125</v>
      </c>
      <c r="W252" s="36">
        <f>H252-H354</f>
        <v>-2138.3125</v>
      </c>
      <c r="X252" s="36">
        <f>I252-I354</f>
        <v>-673.3125</v>
      </c>
      <c r="Y252" s="36">
        <f>J252-J354</f>
        <v>5.6875</v>
      </c>
      <c r="Z252" s="36">
        <f>K252-K354</f>
        <v>-1940.3125</v>
      </c>
      <c r="AA252" s="36">
        <f>L252-L354</f>
        <v>-1145.3125</v>
      </c>
      <c r="AB252" s="36">
        <f>M252-M354</f>
        <v>-942.3125</v>
      </c>
      <c r="AC252" s="36">
        <f>N252-N354</f>
        <v>202.6875</v>
      </c>
      <c r="AD252" s="36">
        <f>O252-O354</f>
        <v>2056.25</v>
      </c>
      <c r="AF252" s="14" t="n">
        <v>18</v>
      </c>
      <c r="AG252" s="69" t="s">
        <v>102</v>
      </c>
      <c r="AH252" s="36">
        <f>R252*100/C354</f>
        <v>9.95295379530758773</v>
      </c>
      <c r="AI252" s="36">
        <f>S252*100/D354</f>
        <v>11.2226345002594297</v>
      </c>
      <c r="AJ252" s="36">
        <f>T252*100/E354</f>
        <v>43.3762519130233812</v>
      </c>
      <c r="AK252" s="36">
        <f>U252*100/F354</f>
        <v>1.44190731156447161</v>
      </c>
      <c r="AL252" s="36">
        <f>V252*100/G354</f>
        <v>-5.38785867825889841</v>
      </c>
      <c r="AM252" s="36">
        <f>W252*100/H354</f>
        <v>-14.9174402330073388</v>
      </c>
      <c r="AN252" s="36">
        <f>X252*100/I354</f>
        <v>-4.69720818490597303</v>
      </c>
      <c r="AO252" s="36">
        <f>Y252*100/J354</f>
        <v>0.0396775220297450595</v>
      </c>
      <c r="AP252" s="36">
        <f>Z252*100/K354</f>
        <v>-13.536139246301488</v>
      </c>
      <c r="AQ252" s="36">
        <f>AA252*100/L354</f>
        <v>-7.9900064966492117</v>
      </c>
      <c r="AR252" s="36">
        <f>AB252*100/M354</f>
        <v>-6.57382417189523416</v>
      </c>
      <c r="AS252" s="36">
        <f>AC252*100/N354</f>
        <v>1.41400224112596966</v>
      </c>
      <c r="AT252" s="36">
        <f>AD252*100/O354</f>
        <v>1.19541252269103705</v>
      </c>
    </row>
    <row r="253" spans="1:46">
      <c r="A253" s="26" t="n">
        <v>2018</v>
      </c>
      <c r="B253" s="27" t="s">
        <v>103</v>
      </c>
      <c r="C253" s="52">
        <f>C70</f>
        <v>11827</v>
      </c>
      <c r="D253" s="52">
        <f>D70</f>
        <v>12411</v>
      </c>
      <c r="E253" s="52">
        <f>E70</f>
        <v>15861</v>
      </c>
      <c r="F253" s="52">
        <f>F70</f>
        <v>10929</v>
      </c>
      <c r="G253" s="52">
        <f>G70</f>
        <v>9847</v>
      </c>
      <c r="H253" s="52">
        <f>H70</f>
        <v>9168</v>
      </c>
      <c r="I253" s="52">
        <f>I70</f>
        <v>10347</v>
      </c>
      <c r="J253" s="52">
        <f>J70</f>
        <v>10717</v>
      </c>
      <c r="K253" s="52">
        <f>K70</f>
        <v>9384</v>
      </c>
      <c r="L253" s="52">
        <f>L70</f>
        <v>9945</v>
      </c>
      <c r="M253" s="52">
        <f>M70</f>
        <v>10106</v>
      </c>
      <c r="N253" s="52">
        <f>N70</f>
        <v>11429</v>
      </c>
      <c r="O253" s="52">
        <f>O70</f>
        <v>131971</v>
      </c>
      <c r="P253" s="14" t="n">
        <v>18</v>
      </c>
      <c r="Q253" s="69" t="str">
        <f>B253</f>
        <v>90-95</v>
      </c>
      <c r="R253" s="36">
        <f>C253-C355</f>
        <v>1141.39583333329938</v>
      </c>
      <c r="S253" s="36">
        <f>D253-D355</f>
        <v>1725.39583333329938</v>
      </c>
      <c r="T253" s="36">
        <f>E253-E355</f>
        <v>5175.39583333329938</v>
      </c>
      <c r="U253" s="36">
        <f>F253-F355</f>
        <v>243.395833333299379</v>
      </c>
      <c r="V253" s="36">
        <f>G253-G355</f>
        <v>-838.604166666700621</v>
      </c>
      <c r="W253" s="36">
        <f>H253-H355</f>
        <v>-1517.60416666670062</v>
      </c>
      <c r="X253" s="36">
        <f>I253-I355</f>
        <v>-338.604166666700621</v>
      </c>
      <c r="Y253" s="36">
        <f>J253-J355</f>
        <v>31.3958333332993789</v>
      </c>
      <c r="Z253" s="36">
        <f>K253-K355</f>
        <v>-1301.60416666670062</v>
      </c>
      <c r="AA253" s="36">
        <f>L253-L355</f>
        <v>-740.604166666700621</v>
      </c>
      <c r="AB253" s="36">
        <f>M253-M355</f>
        <v>-579.604166666700621</v>
      </c>
      <c r="AC253" s="36">
        <f>N253-N355</f>
        <v>743.395833333299379</v>
      </c>
      <c r="AD253" s="36">
        <f>O253-O355</f>
        <v>3743.75</v>
      </c>
      <c r="AF253" s="14" t="n">
        <v>18</v>
      </c>
      <c r="AG253" s="69" t="s">
        <v>103</v>
      </c>
      <c r="AH253" s="36">
        <f>R253*100/C355</f>
        <v>10.6816218861431995</v>
      </c>
      <c r="AI253" s="36">
        <f>S253*100/D355</f>
        <v>16.1469188491522146</v>
      </c>
      <c r="AJ253" s="36">
        <f>T253*100/E355</f>
        <v>48.4333478258321861</v>
      </c>
      <c r="AK253" s="36">
        <f>U253*100/F355</f>
        <v>2.27779196699576625</v>
      </c>
      <c r="AL253" s="36">
        <f>V253*100/G355</f>
        <v>-7.84798083090792353</v>
      </c>
      <c r="AM253" s="36">
        <f>W253*100/H355</f>
        <v>-14.2023243889269573</v>
      </c>
      <c r="AN253" s="36">
        <f>X253*100/I355</f>
        <v>-3.16878822559198525</v>
      </c>
      <c r="AO253" s="36">
        <f>Y253*100/J355</f>
        <v>0.293814302341812361</v>
      </c>
      <c r="AP253" s="36">
        <f>Z253*100/K355</f>
        <v>-12.1809131834304729</v>
      </c>
      <c r="AQ253" s="36">
        <f>AA253*100/L355</f>
        <v>-6.93085908026599995</v>
      </c>
      <c r="AR253" s="36">
        <f>AB253*100/M355</f>
        <v>-5.42415906135426695</v>
      </c>
      <c r="AS253" s="36">
        <f>AC253*100/N355</f>
        <v>6.9569845723117032</v>
      </c>
      <c r="AT253" s="36">
        <f>AD253*100/O355</f>
        <v>2.91962121935859962</v>
      </c>
    </row>
    <row r="254" spans="1:46">
      <c r="A254" s="26" t="n">
        <v>2018</v>
      </c>
      <c r="B254" s="27" t="s">
        <v>114</v>
      </c>
      <c r="C254" s="52">
        <f>C71</f>
        <v>4860</v>
      </c>
      <c r="D254" s="52">
        <f>D71</f>
        <v>5214</v>
      </c>
      <c r="E254" s="52">
        <f>E71</f>
        <v>6647</v>
      </c>
      <c r="F254" s="52">
        <f>F71</f>
        <v>4525</v>
      </c>
      <c r="G254" s="52">
        <f>G71</f>
        <v>4044</v>
      </c>
      <c r="H254" s="52">
        <f>H71</f>
        <v>3717</v>
      </c>
      <c r="I254" s="52">
        <f>I71</f>
        <v>4151</v>
      </c>
      <c r="J254" s="52">
        <f>J71</f>
        <v>4314</v>
      </c>
      <c r="K254" s="52">
        <f>K71</f>
        <v>3788</v>
      </c>
      <c r="L254" s="52">
        <f>L71</f>
        <v>4070</v>
      </c>
      <c r="M254" s="52">
        <f>M71</f>
        <v>4136</v>
      </c>
      <c r="N254" s="52">
        <f>N71</f>
        <v>4702</v>
      </c>
      <c r="O254" s="52">
        <f>O71</f>
        <v>54168</v>
      </c>
      <c r="P254" s="14" t="n">
        <v>18</v>
      </c>
      <c r="Q254" s="72" t="str">
        <f>B254</f>
        <v>95+</v>
      </c>
      <c r="R254" s="36">
        <f>C254-C356</f>
        <v>629.583333333330302</v>
      </c>
      <c r="S254" s="36">
        <f>D254-D356</f>
        <v>983.583333333330302</v>
      </c>
      <c r="T254" s="36">
        <f>E254-E356</f>
        <v>2416.5833333333303</v>
      </c>
      <c r="U254" s="36">
        <f>F254-F356</f>
        <v>294.583333333330302</v>
      </c>
      <c r="V254" s="36">
        <f>G254-G356</f>
        <v>-186.416666666669698</v>
      </c>
      <c r="W254" s="36">
        <f>H254-H356</f>
        <v>-513.416666666669698</v>
      </c>
      <c r="X254" s="36">
        <f>I254-I356</f>
        <v>-79.4166666666696983</v>
      </c>
      <c r="Y254" s="36">
        <f>J254-J356</f>
        <v>83.5833333333303017</v>
      </c>
      <c r="Z254" s="36">
        <f>K254-K356</f>
        <v>-442.416666666669698</v>
      </c>
      <c r="AA254" s="36">
        <f>L254-L356</f>
        <v>-160.416666666669698</v>
      </c>
      <c r="AB254" s="36">
        <f>M254-M356</f>
        <v>-94.4166666666696983</v>
      </c>
      <c r="AC254" s="36">
        <f>N254-N356</f>
        <v>471.583333333330302</v>
      </c>
      <c r="AD254" s="36">
        <f>O254-O356</f>
        <v>3403</v>
      </c>
      <c r="AF254" s="14" t="n">
        <v>18</v>
      </c>
      <c r="AG254" s="72" t="s">
        <v>114</v>
      </c>
      <c r="AH254" s="36">
        <f>R254*100/C356</f>
        <v>14.8823007977936665</v>
      </c>
      <c r="AI254" s="36">
        <f>S254*100/D356</f>
        <v>23.2502708559045601</v>
      </c>
      <c r="AJ254" s="36">
        <f>T254*100/E356</f>
        <v>57.1240027578054566</v>
      </c>
      <c r="AK254" s="36">
        <f>U254*100/F356</f>
        <v>6.96345907613504878</v>
      </c>
      <c r="AL254" s="36">
        <f>V254*100/G356</f>
        <v>-4.40657933615687636</v>
      </c>
      <c r="AM254" s="36">
        <f>W254*100/H356</f>
        <v>-12.1363143898355865</v>
      </c>
      <c r="AN254" s="36">
        <f>X254*100/I356</f>
        <v>-1.87727765192560963</v>
      </c>
      <c r="AO254" s="36">
        <f>Y254*100/J356</f>
        <v>1.97577070816500129</v>
      </c>
      <c r="AP254" s="36">
        <f>Z254*100/K356</f>
        <v>-10.45799271151391</v>
      </c>
      <c r="AQ254" s="36">
        <f>AA254*100/L356</f>
        <v>-3.79198266522217819</v>
      </c>
      <c r="AR254" s="36">
        <f>AB254*100/M356</f>
        <v>-2.23185265438793579</v>
      </c>
      <c r="AS254" s="36">
        <f>AC254*100/N356</f>
        <v>11.1474441051904982</v>
      </c>
      <c r="AT254" s="36">
        <f>AD254*100/O356</f>
        <v>6.70343740766275964</v>
      </c>
    </row>
    <row r="255" spans="18:46">
      <c r="R255" s="14"/>
      <c r="S255" s="14"/>
      <c r="T255" s="14"/>
      <c r="U255" s="14"/>
      <c r="V255" s="14"/>
      <c r="W255" s="14"/>
      <c r="X255" s="14"/>
      <c r="Y255" s="14"/>
      <c r="Z255" s="14"/>
      <c r="AA255" s="14"/>
      <c r="AB255" s="14"/>
      <c r="AC255" s="14"/>
      <c r="AD255" s="14"/>
      <c r="AG255" s="14"/>
      <c r="AH255" s="14"/>
      <c r="AI255" s="14"/>
      <c r="AJ255" s="14"/>
      <c r="AK255" s="14"/>
      <c r="AL255" s="14"/>
      <c r="AM255" s="14"/>
      <c r="AN255" s="14"/>
      <c r="AO255" s="14"/>
      <c r="AP255" s="14"/>
      <c r="AQ255" s="14"/>
      <c r="AR255" s="14"/>
      <c r="AS255" s="14"/>
      <c r="AT255" s="14"/>
    </row>
    <row r="256" spans="1:46">
      <c r="A256" s="254" t="s">
        <v>36</v>
      </c>
      <c r="B256" s="255" t="s">
        <v>61</v>
      </c>
      <c r="C256" s="56">
        <f>SUM(C251:C254)</f>
        <v>47794</v>
      </c>
      <c r="D256" s="56">
        <f>SUM(D251:D254)</f>
        <v>49152</v>
      </c>
      <c r="E256" s="56">
        <f>SUM(E251:E254)</f>
        <v>62718</v>
      </c>
      <c r="F256" s="56">
        <f>SUM(F251:F254)</f>
        <v>44495</v>
      </c>
      <c r="G256" s="56">
        <f>SUM(G251:G254)</f>
        <v>41272</v>
      </c>
      <c r="H256" s="56">
        <f>SUM(H251:H254)</f>
        <v>37865</v>
      </c>
      <c r="I256" s="56">
        <f>SUM(I251:I254)</f>
        <v>41906</v>
      </c>
      <c r="J256" s="56">
        <f>SUM(J251:J254)</f>
        <v>43871</v>
      </c>
      <c r="K256" s="56">
        <f>SUM(K251:K254)</f>
        <v>38632</v>
      </c>
      <c r="L256" s="56">
        <f>SUM(L251:L254)</f>
        <v>41008</v>
      </c>
      <c r="M256" s="56">
        <f>SUM(M251:M254)</f>
        <v>41925</v>
      </c>
      <c r="N256" s="56">
        <f>SUM(N251:N254)</f>
        <v>46257</v>
      </c>
      <c r="O256" s="56">
        <f>SUM(O251:O254)</f>
        <v>536895</v>
      </c>
      <c r="P256" s="14" t="n">
        <v>18</v>
      </c>
      <c r="Q256" s="74" t="str">
        <f>B256</f>
        <v>80+</v>
      </c>
      <c r="R256" s="65">
        <f>C256-C358</f>
        <v>4390.72916666670062</v>
      </c>
      <c r="S256" s="65">
        <f>D256-D358</f>
        <v>5748.72916666670062</v>
      </c>
      <c r="T256" s="65">
        <f>E256-E358</f>
        <v>19314.7291666667006</v>
      </c>
      <c r="U256" s="65">
        <f>F256-F358</f>
        <v>1091.72916666670062</v>
      </c>
      <c r="V256" s="65">
        <f>G256-G358</f>
        <v>-2131.27083333329938</v>
      </c>
      <c r="W256" s="65">
        <f>H256-H358</f>
        <v>-5538.27083333329938</v>
      </c>
      <c r="X256" s="65">
        <f>I256-I358</f>
        <v>-1497.27083333329938</v>
      </c>
      <c r="Y256" s="65">
        <f>J256-J358</f>
        <v>467.729166666700621</v>
      </c>
      <c r="Z256" s="65">
        <f>K256-K358</f>
        <v>-4771.27083333329938</v>
      </c>
      <c r="AA256" s="65">
        <f>L256-L358</f>
        <v>-2395.27083333329938</v>
      </c>
      <c r="AB256" s="65">
        <f>M256-M358</f>
        <v>-1478.27083333329938</v>
      </c>
      <c r="AC256" s="65">
        <f>N256-N358</f>
        <v>2853.72916666670062</v>
      </c>
      <c r="AD256" s="65">
        <f>O256-O358</f>
        <v>16055.75</v>
      </c>
      <c r="AF256" s="14" t="n">
        <v>18</v>
      </c>
      <c r="AG256" s="74" t="s">
        <v>61</v>
      </c>
      <c r="AH256" s="65">
        <f>R256*100/C358</f>
        <v>10.1161250808191667</v>
      </c>
      <c r="AI256" s="65">
        <f>S256*100/D358</f>
        <v>13.2449215376914182</v>
      </c>
      <c r="AJ256" s="65">
        <f>T256*100/E358</f>
        <v>44.5006304728379405</v>
      </c>
      <c r="AK256" s="65">
        <f>U256*100/F358</f>
        <v>2.51531542601683933</v>
      </c>
      <c r="AL256" s="65">
        <f>V256*100/G358</f>
        <v>-4.91039221794433089</v>
      </c>
      <c r="AM256" s="65">
        <f>W256*100/H358</f>
        <v>-12.7600310460472492</v>
      </c>
      <c r="AN256" s="65">
        <f>X256*100/I358</f>
        <v>-3.44967281171678453</v>
      </c>
      <c r="AO256" s="65">
        <f>Y256*100/J358</f>
        <v>1.07763575805786838</v>
      </c>
      <c r="AP256" s="65">
        <f>Z256*100/K358</f>
        <v>-10.9928831208476794</v>
      </c>
      <c r="AQ256" s="65">
        <f>AA256*100/L358</f>
        <v>-5.51864130823466592</v>
      </c>
      <c r="AR256" s="65">
        <f>AB256*100/M358</f>
        <v>-3.40589730900649545</v>
      </c>
      <c r="AS256" s="65">
        <f>AC256*100/N358</f>
        <v>6.57491730893945281</v>
      </c>
      <c r="AT256" s="65">
        <f>AD256*100/O358</f>
        <v>3.08266898088037733</v>
      </c>
    </row>
    <row r="257" spans="1:46">
      <c r="A257" s="258" t="s">
        <v>36</v>
      </c>
      <c r="B257" s="256" t="s">
        <v>62</v>
      </c>
      <c r="C257" s="59">
        <f>C256+C249</f>
        <v>72592</v>
      </c>
      <c r="D257" s="59">
        <f>D256+D249</f>
        <v>74118</v>
      </c>
      <c r="E257" s="59">
        <f>E256+E249</f>
        <v>93135</v>
      </c>
      <c r="F257" s="59">
        <f>F256+F249</f>
        <v>67844</v>
      </c>
      <c r="G257" s="59">
        <f>G256+G249</f>
        <v>63257</v>
      </c>
      <c r="H257" s="59">
        <f>H256+H249</f>
        <v>58387</v>
      </c>
      <c r="I257" s="59">
        <f>I256+I249</f>
        <v>64093</v>
      </c>
      <c r="J257" s="59">
        <f>J256+J249</f>
        <v>66753</v>
      </c>
      <c r="K257" s="59">
        <f>K256+K249</f>
        <v>59107</v>
      </c>
      <c r="L257" s="59">
        <f>L256+L249</f>
        <v>62780</v>
      </c>
      <c r="M257" s="59">
        <f>M256+M249</f>
        <v>63688</v>
      </c>
      <c r="N257" s="59">
        <f>N256+N249</f>
        <v>69538</v>
      </c>
      <c r="O257" s="59">
        <f>O256+O249</f>
        <v>815292</v>
      </c>
      <c r="P257" s="14" t="n">
        <v>18</v>
      </c>
      <c r="Q257" s="74" t="str">
        <f>B257</f>
        <v>65+</v>
      </c>
      <c r="R257" s="65">
        <f>C257-C359</f>
        <v>6221.1875</v>
      </c>
      <c r="S257" s="65">
        <f>D257-D359</f>
        <v>7747.1875</v>
      </c>
      <c r="T257" s="65">
        <f>E257-E359</f>
        <v>26764.1875</v>
      </c>
      <c r="U257" s="65">
        <f>F257-F359</f>
        <v>1473.1875</v>
      </c>
      <c r="V257" s="65">
        <f>G257-G359</f>
        <v>-3113.8125</v>
      </c>
      <c r="W257" s="65">
        <f>H257-H359</f>
        <v>-7983.8125</v>
      </c>
      <c r="X257" s="65">
        <f>I257-I359</f>
        <v>-2277.8125</v>
      </c>
      <c r="Y257" s="65">
        <f>J257-J359</f>
        <v>382.1875</v>
      </c>
      <c r="Z257" s="65">
        <f>K257-K359</f>
        <v>-7263.8125</v>
      </c>
      <c r="AA257" s="65">
        <f>L257-L359</f>
        <v>-3590.8125</v>
      </c>
      <c r="AB257" s="65">
        <f>M257-M359</f>
        <v>-2682.8125</v>
      </c>
      <c r="AC257" s="65">
        <f>N257-N359</f>
        <v>3167.1875</v>
      </c>
      <c r="AD257" s="65">
        <f>O257-O359</f>
        <v>18842.25</v>
      </c>
      <c r="AF257" s="14" t="n">
        <v>18</v>
      </c>
      <c r="AG257" s="74" t="s">
        <v>62</v>
      </c>
      <c r="AH257" s="65">
        <f>R257*100/C359</f>
        <v>9.37337854648080437</v>
      </c>
      <c r="AI257" s="65">
        <f>S257*100/D359</f>
        <v>11.6725819802190909</v>
      </c>
      <c r="AJ257" s="65">
        <f>T257*100/E359</f>
        <v>40.3252370912289209</v>
      </c>
      <c r="AK257" s="65">
        <f>U257*100/F359</f>
        <v>2.2196315586764892</v>
      </c>
      <c r="AL257" s="65">
        <f>V257*100/G359</f>
        <v>-4.691538920063695</v>
      </c>
      <c r="AM257" s="65">
        <f>W257*100/H359</f>
        <v>-12.0291016476557378</v>
      </c>
      <c r="AN257" s="65">
        <f>X257*100/I359</f>
        <v>-3.43194909660025615</v>
      </c>
      <c r="AO257" s="65">
        <f>Y257*100/J359</f>
        <v>0.575836705328867193</v>
      </c>
      <c r="AP257" s="65">
        <f>Z257*100/K359</f>
        <v>-10.9442874456298096</v>
      </c>
      <c r="AQ257" s="65">
        <f>AA257*100/L359</f>
        <v>-5.41022832890587235</v>
      </c>
      <c r="AR257" s="65">
        <f>AB257*100/M359</f>
        <v>-4.04215708523984052</v>
      </c>
      <c r="AS257" s="65">
        <f>AC257*100/N359</f>
        <v>4.77195830622082529</v>
      </c>
      <c r="AT257" s="65">
        <f>AD257*100/O359</f>
        <v>2.36578013867164882</v>
      </c>
    </row>
    <row r="258" spans="1:46">
      <c r="A258" s="258" t="s">
        <v>36</v>
      </c>
      <c r="B258" s="58" t="s">
        <v>115</v>
      </c>
      <c r="C258" s="59">
        <f>C234+C239+C244</f>
        <v>12381</v>
      </c>
      <c r="D258" s="59">
        <f>D234+D239+D244</f>
        <v>11681</v>
      </c>
      <c r="E258" s="59">
        <f>E234+E239+E244</f>
        <v>13969</v>
      </c>
      <c r="F258" s="59">
        <f>F234+F239+F244</f>
        <v>11695</v>
      </c>
      <c r="G258" s="59">
        <f>G234+G239+G244</f>
        <v>11391</v>
      </c>
      <c r="H258" s="59">
        <f>H234+H239+H244</f>
        <v>10941</v>
      </c>
      <c r="I258" s="59">
        <f>I234+I239+I244</f>
        <v>11512</v>
      </c>
      <c r="J258" s="59">
        <f>J234+J239+J244</f>
        <v>11617</v>
      </c>
      <c r="K258" s="59">
        <f>K234+K239+K244</f>
        <v>10601</v>
      </c>
      <c r="L258" s="59">
        <f>L234+L239+L244</f>
        <v>11259</v>
      </c>
      <c r="M258" s="59">
        <f>M234+M239+M244</f>
        <v>11074</v>
      </c>
      <c r="N258" s="59">
        <f>N234+N239+N244</f>
        <v>11461</v>
      </c>
      <c r="O258" s="59">
        <f>O234+O239+O244</f>
        <v>139582</v>
      </c>
      <c r="P258" s="14" t="n">
        <v>18</v>
      </c>
      <c r="Q258" s="74" t="str">
        <f>B258</f>
        <v>0-65</v>
      </c>
      <c r="R258" s="65">
        <f>C258-C360</f>
        <v>886.0625</v>
      </c>
      <c r="S258" s="65">
        <f>D258-D360</f>
        <v>186.0625</v>
      </c>
      <c r="T258" s="65">
        <f>E258-E360</f>
        <v>2474.0625</v>
      </c>
      <c r="U258" s="65">
        <f>F258-F360</f>
        <v>200.0625</v>
      </c>
      <c r="V258" s="65">
        <f>G258-G360</f>
        <v>-103.9375</v>
      </c>
      <c r="W258" s="65">
        <f>H258-H360</f>
        <v>-553.9375</v>
      </c>
      <c r="X258" s="65">
        <f>I258-I360</f>
        <v>17.0625</v>
      </c>
      <c r="Y258" s="65">
        <f>J258-J360</f>
        <v>122.0625</v>
      </c>
      <c r="Z258" s="65">
        <f>K258-K360</f>
        <v>-893.9375</v>
      </c>
      <c r="AA258" s="65">
        <f>L258-L360</f>
        <v>-235.9375</v>
      </c>
      <c r="AB258" s="65">
        <f>M258-M360</f>
        <v>-420.9375</v>
      </c>
      <c r="AC258" s="65">
        <f>N258-N360</f>
        <v>-33.9375</v>
      </c>
      <c r="AD258" s="65">
        <f>O258-O360</f>
        <v>1642.75</v>
      </c>
      <c r="AF258" s="14" t="n">
        <v>18</v>
      </c>
      <c r="AG258" s="74" t="s">
        <v>115</v>
      </c>
      <c r="AH258" s="65">
        <f>R258*100/C360</f>
        <v>7.70828462529700609</v>
      </c>
      <c r="AI258" s="65">
        <f>S258*100/D360</f>
        <v>1.61864733931785203</v>
      </c>
      <c r="AJ258" s="65">
        <f>T258*100/E360</f>
        <v>21.5230617826325705</v>
      </c>
      <c r="AK258" s="65">
        <f>U258*100/F360</f>
        <v>1.74044008503743486</v>
      </c>
      <c r="AL258" s="65">
        <f>V258*100/G360</f>
        <v>-0.904202393444940533</v>
      </c>
      <c r="AM258" s="65">
        <f>W258*100/H360</f>
        <v>-4.81896922014582518</v>
      </c>
      <c r="AN258" s="65">
        <f>X258*100/I360</f>
        <v>0.148434908845741864</v>
      </c>
      <c r="AO258" s="65">
        <f>Y258*100/J360</f>
        <v>1.06188050174261495</v>
      </c>
      <c r="AP258" s="65">
        <f>Z258*100/K360</f>
        <v>-7.77679304476427102</v>
      </c>
      <c r="AQ258" s="65">
        <f>AA258*100/L360</f>
        <v>-2.05253399594386643</v>
      </c>
      <c r="AR258" s="65">
        <f>AB258*100/M360</f>
        <v>-3.66193813580978578</v>
      </c>
      <c r="AS258" s="65">
        <f>AC258*100/N360</f>
        <v>-0.295238664847025056</v>
      </c>
      <c r="AT258" s="65">
        <f>AD258*100/O360</f>
        <v>1.19092281565979219</v>
      </c>
    </row>
    <row r="259" spans="1:46">
      <c r="A259" s="258" t="s">
        <v>36</v>
      </c>
      <c r="B259" s="256" t="s">
        <v>64</v>
      </c>
      <c r="C259" s="59">
        <f>C234+C239</f>
        <v>2794</v>
      </c>
      <c r="D259" s="59">
        <f>D234+D239</f>
        <v>2529</v>
      </c>
      <c r="E259" s="59">
        <f>E234+E239</f>
        <v>2933</v>
      </c>
      <c r="F259" s="59">
        <f>F234+F239</f>
        <v>2565</v>
      </c>
      <c r="G259" s="59">
        <f>G234+G239</f>
        <v>2570</v>
      </c>
      <c r="H259" s="59">
        <f>H234+H239</f>
        <v>2485</v>
      </c>
      <c r="I259" s="59">
        <f>I234+I239</f>
        <v>2686</v>
      </c>
      <c r="J259" s="59">
        <f>J234+J239</f>
        <v>2626</v>
      </c>
      <c r="K259" s="59">
        <f>K234+K239</f>
        <v>2344</v>
      </c>
      <c r="L259" s="59">
        <f>L234+L239</f>
        <v>2480</v>
      </c>
      <c r="M259" s="59">
        <f>M234+M239</f>
        <v>2426</v>
      </c>
      <c r="N259" s="59">
        <f>N234+N239</f>
        <v>2454</v>
      </c>
      <c r="O259" s="59">
        <f>O234+O239</f>
        <v>30892</v>
      </c>
      <c r="P259" s="14" t="n">
        <v>18</v>
      </c>
      <c r="Q259" s="74" t="str">
        <f>B259</f>
        <v>0-50</v>
      </c>
      <c r="R259" s="65">
        <f>C259-C361</f>
        <v>189.729166666670153</v>
      </c>
      <c r="S259" s="65">
        <f>D259-D361</f>
        <v>-75.2708333333298469</v>
      </c>
      <c r="T259" s="65">
        <f>E259-E361</f>
        <v>328.729166666670153</v>
      </c>
      <c r="U259" s="65">
        <f>F259-F361</f>
        <v>-39.2708333333298469</v>
      </c>
      <c r="V259" s="65">
        <f>G259-G361</f>
        <v>-34.2708333333298469</v>
      </c>
      <c r="W259" s="65">
        <f>H259-H361</f>
        <v>-119.270833333329847</v>
      </c>
      <c r="X259" s="65">
        <f>I259-I361</f>
        <v>81.7291666666701531</v>
      </c>
      <c r="Y259" s="65">
        <f>J259-J361</f>
        <v>21.7291666666701531</v>
      </c>
      <c r="Z259" s="65">
        <f>K259-K361</f>
        <v>-260.270833333329847</v>
      </c>
      <c r="AA259" s="65">
        <f>L259-L361</f>
        <v>-124.270833333329847</v>
      </c>
      <c r="AB259" s="65">
        <f>M259-M361</f>
        <v>-178.270833333329847</v>
      </c>
      <c r="AC259" s="65">
        <f>N259-N361</f>
        <v>-150.270833333329847</v>
      </c>
      <c r="AD259" s="65">
        <f>O259-O361</f>
        <v>-359.25</v>
      </c>
      <c r="AF259" s="14" t="n">
        <v>18</v>
      </c>
      <c r="AG259" s="74" t="s">
        <v>64</v>
      </c>
      <c r="AH259" s="65">
        <f>R259*100/C361</f>
        <v>7.28530858765663147</v>
      </c>
      <c r="AI259" s="65">
        <f>S259*100/D361</f>
        <v>-2.89028438862432715</v>
      </c>
      <c r="AJ259" s="65">
        <f>T259*100/E361</f>
        <v>12.6226950921964569</v>
      </c>
      <c r="AK259" s="65">
        <f>U259*100/F361</f>
        <v>-1.50793968241257375</v>
      </c>
      <c r="AL259" s="65">
        <f>V259*100/G361</f>
        <v>-1.31594736210538565</v>
      </c>
      <c r="AM259" s="65">
        <f>W259*100/H361</f>
        <v>-4.57981680732758445</v>
      </c>
      <c r="AN259" s="65">
        <f>X259*100/I361</f>
        <v>3.13827446902137908</v>
      </c>
      <c r="AO259" s="65">
        <f>Y259*100/J361</f>
        <v>0.834366625335123224</v>
      </c>
      <c r="AP259" s="65">
        <f>Z259*100/K361</f>
        <v>-9.99400023999028697</v>
      </c>
      <c r="AQ259" s="65">
        <f>AA259*100/L361</f>
        <v>-4.77180912763477227</v>
      </c>
      <c r="AR259" s="65">
        <f>AB259*100/M361</f>
        <v>-6.8453261869524038</v>
      </c>
      <c r="AS259" s="65">
        <f>AC259*100/N361</f>
        <v>-5.77016919323215038</v>
      </c>
      <c r="AT259" s="65">
        <f>AD259*100/O361</f>
        <v>-1.14955401783928646</v>
      </c>
    </row>
    <row r="260" spans="1:46">
      <c r="A260" s="22"/>
      <c r="B260" s="60"/>
      <c r="C260" s="47" t="str">
        <f>IF(C257+C258=C229,"r","f")</f>
        <v>r</v>
      </c>
      <c r="D260" s="47" t="str">
        <f>IF(D257+D258=D229,"r","f")</f>
        <v>r</v>
      </c>
      <c r="E260" s="47" t="str">
        <f>IF(E257+E258=E229,"r","f")</f>
        <v>r</v>
      </c>
      <c r="F260" s="47" t="str">
        <f>IF(F257+F258=F229,"r","f")</f>
        <v>r</v>
      </c>
      <c r="G260" s="47" t="str">
        <f>IF(G257+G258=G229,"r","f")</f>
        <v>r</v>
      </c>
      <c r="H260" s="47" t="str">
        <f>IF(H257+H258=H229,"r","f")</f>
        <v>r</v>
      </c>
      <c r="I260" s="47" t="str">
        <f>IF(I257+I258=I229,"r","f")</f>
        <v>r</v>
      </c>
      <c r="J260" s="47" t="str">
        <f>IF(J257+J258=J229,"r","f")</f>
        <v>r</v>
      </c>
      <c r="K260" s="47" t="str">
        <f>IF(K257+K258=K229,"r","f")</f>
        <v>r</v>
      </c>
      <c r="L260" s="47" t="str">
        <f>IF(L257+L258=L229,"r","f")</f>
        <v>r</v>
      </c>
      <c r="M260" s="47" t="str">
        <f>IF(M257+M258=M229,"r","f")</f>
        <v>r</v>
      </c>
      <c r="N260" s="47" t="str">
        <f>IF(N257+N258=N229,"r","f")</f>
        <v>r</v>
      </c>
      <c r="O260" s="47" t="str">
        <f>IF(O257+O258=O229,"r","f")</f>
        <v>r</v>
      </c>
      <c r="P260" s="14"/>
      <c r="Q260" s="41"/>
      <c r="R260" s="41"/>
      <c r="S260" s="41"/>
      <c r="T260" s="41"/>
      <c r="U260" s="41"/>
      <c r="V260" s="41"/>
      <c r="W260" s="41"/>
      <c r="X260" s="41"/>
      <c r="Y260" s="41"/>
      <c r="Z260" s="41"/>
      <c r="AA260" s="41"/>
      <c r="AB260" s="41"/>
      <c r="AC260" s="41"/>
      <c r="AD260" s="14"/>
      <c r="AF260" s="14"/>
      <c r="AG260" s="41"/>
      <c r="AH260" s="41"/>
      <c r="AI260" s="41"/>
      <c r="AJ260" s="41"/>
      <c r="AK260" s="41"/>
      <c r="AL260" s="41"/>
      <c r="AM260" s="41"/>
      <c r="AN260" s="41"/>
      <c r="AO260" s="41"/>
      <c r="AP260" s="41"/>
      <c r="AQ260" s="41"/>
      <c r="AR260" s="41"/>
      <c r="AS260" s="41"/>
      <c r="AT260" s="14"/>
    </row>
    <row r="261" spans="1:46">
      <c r="A261" s="21"/>
      <c r="B261" s="21"/>
      <c r="C261" s="46"/>
      <c r="D261" s="46"/>
      <c r="E261" s="46"/>
      <c r="F261" s="46"/>
      <c r="G261" s="46"/>
      <c r="H261" s="46"/>
      <c r="I261" s="46"/>
      <c r="J261" s="46"/>
      <c r="K261" s="46"/>
      <c r="L261" s="46"/>
      <c r="M261" s="46"/>
      <c r="N261" s="46"/>
      <c r="O261" s="46"/>
      <c r="P261" s="14"/>
      <c r="Q261" s="38" t="s">
        <v>70</v>
      </c>
      <c r="R261" s="41"/>
      <c r="S261" s="41"/>
      <c r="T261" s="84" t="s">
        <v>109</v>
      </c>
      <c r="U261" s="41"/>
      <c r="V261" s="41"/>
      <c r="W261" s="41"/>
      <c r="X261" s="41"/>
      <c r="Y261" s="41"/>
      <c r="Z261" s="41"/>
      <c r="AA261" s="38"/>
      <c r="AB261" s="38"/>
      <c r="AC261" s="38"/>
      <c r="AD261" s="14"/>
      <c r="AF261" s="14"/>
      <c r="AG261" s="38" t="s">
        <v>70</v>
      </c>
      <c r="AH261" s="41"/>
      <c r="AI261" s="41"/>
      <c r="AJ261" s="84" t="s">
        <v>71</v>
      </c>
      <c r="AK261" s="41"/>
      <c r="AL261" s="41"/>
      <c r="AM261" s="41"/>
      <c r="AN261" s="41"/>
      <c r="AO261" s="41"/>
      <c r="AP261" s="41"/>
      <c r="AQ261" s="38"/>
      <c r="AR261" s="38"/>
      <c r="AS261" s="38"/>
      <c r="AT261" s="14"/>
    </row>
    <row r="262" spans="1:46">
      <c r="A262" s="251" t="s">
        <v>37</v>
      </c>
      <c r="B262" s="33" t="s">
        <v>65</v>
      </c>
      <c r="C262" s="51">
        <f>C72</f>
        <v>96033</v>
      </c>
      <c r="D262" s="51">
        <f>D72</f>
        <v>90649</v>
      </c>
      <c r="E262" s="51">
        <f>E72</f>
        <v>82934</v>
      </c>
      <c r="F262" s="51">
        <f>F72</f>
        <v>73204</v>
      </c>
      <c r="G262" s="51">
        <f>G72</f>
        <v>75683</v>
      </c>
      <c r="H262" s="51">
        <f>H72</f>
        <v>69644</v>
      </c>
      <c r="I262" s="51">
        <f>I72</f>
        <v>71411</v>
      </c>
      <c r="J262" s="51">
        <f>J72</f>
        <v>71488</v>
      </c>
      <c r="K262" s="51">
        <f>K72</f>
        <v>69391</v>
      </c>
      <c r="L262" s="51">
        <f>L72</f>
        <v>75229</v>
      </c>
      <c r="M262" s="51">
        <f>M72</f>
        <v>74987</v>
      </c>
      <c r="N262" s="51">
        <f>N72</f>
        <v>81610</v>
      </c>
      <c r="O262" s="51">
        <f>O72</f>
        <v>932263</v>
      </c>
      <c r="P262" s="41" t="s">
        <v>58</v>
      </c>
      <c r="Q262" s="67" t="str">
        <f>A262</f>
        <v>2017</v>
      </c>
      <c r="R262" s="40" t="s">
        <v>3</v>
      </c>
      <c r="S262" s="40" t="s">
        <v>4</v>
      </c>
      <c r="T262" s="40" t="s">
        <v>5</v>
      </c>
      <c r="U262" s="40" t="s">
        <v>6</v>
      </c>
      <c r="V262" s="40" t="s">
        <v>8</v>
      </c>
      <c r="W262" s="40" t="s">
        <v>9</v>
      </c>
      <c r="X262" s="40" t="s">
        <v>10</v>
      </c>
      <c r="Y262" s="40" t="s">
        <v>11</v>
      </c>
      <c r="Z262" s="40" t="s">
        <v>12</v>
      </c>
      <c r="AA262" s="40" t="s">
        <v>13</v>
      </c>
      <c r="AB262" s="40" t="s">
        <v>14</v>
      </c>
      <c r="AC262" s="40" t="s">
        <v>15</v>
      </c>
      <c r="AD262" s="14" t="s">
        <v>59</v>
      </c>
      <c r="AF262" s="41" t="s">
        <v>58</v>
      </c>
      <c r="AG262" s="67" t="s">
        <v>37</v>
      </c>
      <c r="AH262" s="40" t="s">
        <v>3</v>
      </c>
      <c r="AI262" s="40" t="s">
        <v>4</v>
      </c>
      <c r="AJ262" s="40" t="s">
        <v>5</v>
      </c>
      <c r="AK262" s="40" t="s">
        <v>6</v>
      </c>
      <c r="AL262" s="40" t="s">
        <v>8</v>
      </c>
      <c r="AM262" s="40" t="s">
        <v>9</v>
      </c>
      <c r="AN262" s="40" t="s">
        <v>10</v>
      </c>
      <c r="AO262" s="40" t="s">
        <v>11</v>
      </c>
      <c r="AP262" s="40" t="s">
        <v>12</v>
      </c>
      <c r="AQ262" s="40" t="s">
        <v>13</v>
      </c>
      <c r="AR262" s="40" t="s">
        <v>14</v>
      </c>
      <c r="AS262" s="40" t="s">
        <v>15</v>
      </c>
      <c r="AT262" s="14" t="s">
        <v>59</v>
      </c>
    </row>
    <row r="263" spans="1:46">
      <c r="A263" s="32"/>
      <c r="B263" s="33" t="s">
        <v>65</v>
      </c>
      <c r="C263" s="51">
        <f>C268+C273+C278+C283+C290</f>
        <v>96033</v>
      </c>
      <c r="D263" s="51">
        <f>D268+D273+D278+D283+D290</f>
        <v>90649</v>
      </c>
      <c r="E263" s="51">
        <f>E268+E273+E278+E283+E290</f>
        <v>82934</v>
      </c>
      <c r="F263" s="51">
        <f>F268+F273+F278+F283+F290</f>
        <v>73204</v>
      </c>
      <c r="G263" s="51">
        <f>G268+G273+G278+G283+G290</f>
        <v>75683</v>
      </c>
      <c r="H263" s="51">
        <f>H268+H273+H278+H283+H290</f>
        <v>69644</v>
      </c>
      <c r="I263" s="51">
        <f>I268+I273+I278+I283+I290</f>
        <v>71411</v>
      </c>
      <c r="J263" s="51">
        <f>J268+J273+J278+J283+J290</f>
        <v>71488</v>
      </c>
      <c r="K263" s="51">
        <f>K268+K273+K278+K283+K290</f>
        <v>69391</v>
      </c>
      <c r="L263" s="51">
        <f>L268+L273+L278+L283+L290</f>
        <v>75229</v>
      </c>
      <c r="M263" s="51">
        <f>M268+M273+M278+M283+M290</f>
        <v>74987</v>
      </c>
      <c r="N263" s="51">
        <f>N268+N273+N278+N283+N290</f>
        <v>81610</v>
      </c>
      <c r="O263" s="51">
        <f>O268+O273+O278+O283+O290</f>
        <v>932263</v>
      </c>
      <c r="P263" s="14" t="n">
        <v>17</v>
      </c>
      <c r="Q263" s="68" t="str">
        <f>B263</f>
        <v> 0+</v>
      </c>
      <c r="R263" s="35">
        <f>C263-C331</f>
        <v>18167.25</v>
      </c>
      <c r="S263" s="35">
        <f>D263-D331</f>
        <v>12783.25</v>
      </c>
      <c r="T263" s="35">
        <f>E263-E331</f>
        <v>5068.25</v>
      </c>
      <c r="U263" s="35">
        <f>F263-F331</f>
        <v>-4661.75</v>
      </c>
      <c r="V263" s="35">
        <f>G263-G331</f>
        <v>-2182.75</v>
      </c>
      <c r="W263" s="35">
        <f>H263-H331</f>
        <v>-8221.75</v>
      </c>
      <c r="X263" s="35">
        <f>I263-I331</f>
        <v>-6454.75</v>
      </c>
      <c r="Y263" s="35">
        <f>J263-J331</f>
        <v>-6377.75</v>
      </c>
      <c r="Z263" s="35">
        <f>K263-K331</f>
        <v>-8474.75</v>
      </c>
      <c r="AA263" s="35">
        <f>L263-L331</f>
        <v>-2636.75</v>
      </c>
      <c r="AB263" s="35">
        <f>M263-M331</f>
        <v>-2878.75</v>
      </c>
      <c r="AC263" s="35">
        <f>N263-N331</f>
        <v>3744.25</v>
      </c>
      <c r="AD263" s="35">
        <f>O263-O331</f>
        <v>-2126</v>
      </c>
      <c r="AF263" s="14" t="n">
        <v>17</v>
      </c>
      <c r="AG263" s="68" t="s">
        <v>65</v>
      </c>
      <c r="AH263" s="35">
        <f>R263*100/C331</f>
        <v>23.3315032604193746</v>
      </c>
      <c r="AI263" s="35">
        <f>S263*100/D331</f>
        <v>16.4170382998943687</v>
      </c>
      <c r="AJ263" s="35">
        <f>T263*100/E331</f>
        <v>6.50895933064280552</v>
      </c>
      <c r="AK263" s="35">
        <f>U263*100/F331</f>
        <v>-5.98690695202961543</v>
      </c>
      <c r="AL263" s="35">
        <f>V263*100/G331</f>
        <v>-2.80322221259025959</v>
      </c>
      <c r="AM263" s="35">
        <f>W263*100/H331</f>
        <v>-10.558878582688795</v>
      </c>
      <c r="AN263" s="35">
        <f>X263*100/I331</f>
        <v>-8.28958816938127541</v>
      </c>
      <c r="AO263" s="35">
        <f>Y263*100/J331</f>
        <v>-8.19070001894285937</v>
      </c>
      <c r="AP263" s="35">
        <f>Z263*100/K331</f>
        <v>-10.8837967912721574</v>
      </c>
      <c r="AQ263" s="35">
        <f>AA263*100/L331</f>
        <v>-3.38627702166870526</v>
      </c>
      <c r="AR263" s="35">
        <f>AB263*100/M331</f>
        <v>-3.69706835161800917</v>
      </c>
      <c r="AS263" s="35">
        <f>AC263*100/N331</f>
        <v>4.80859684777967189</v>
      </c>
      <c r="AT263" s="35">
        <f>AD263*100/O331</f>
        <v>-0.227528363454621152</v>
      </c>
    </row>
    <row r="264" spans="1:46">
      <c r="A264" s="20"/>
      <c r="B264" s="11"/>
      <c r="C264" s="46"/>
      <c r="D264" s="46"/>
      <c r="E264" s="46"/>
      <c r="F264" s="46"/>
      <c r="G264" s="46"/>
      <c r="H264" s="46"/>
      <c r="I264" s="46"/>
      <c r="J264" s="46"/>
      <c r="K264" s="46"/>
      <c r="L264" s="46"/>
      <c r="M264" s="46"/>
      <c r="N264" s="46"/>
      <c r="O264" s="46"/>
      <c r="P264" s="14"/>
      <c r="Q264" s="67"/>
      <c r="R264" s="41"/>
      <c r="S264" s="41"/>
      <c r="T264" s="41"/>
      <c r="U264" s="41"/>
      <c r="V264" s="41"/>
      <c r="W264" s="41"/>
      <c r="X264" s="41"/>
      <c r="Y264" s="41"/>
      <c r="Z264" s="41"/>
      <c r="AA264" s="41"/>
      <c r="AB264" s="41"/>
      <c r="AC264" s="41"/>
      <c r="AD264" s="41"/>
      <c r="AF264" s="14"/>
      <c r="AG264" s="67"/>
      <c r="AH264" s="41"/>
      <c r="AI264" s="41"/>
      <c r="AJ264" s="41"/>
      <c r="AK264" s="41"/>
      <c r="AL264" s="41"/>
      <c r="AM264" s="41"/>
      <c r="AN264" s="41"/>
      <c r="AO264" s="41"/>
      <c r="AP264" s="41"/>
      <c r="AQ264" s="41"/>
      <c r="AR264" s="41"/>
      <c r="AS264" s="41"/>
      <c r="AT264" s="41"/>
    </row>
    <row r="265" spans="1:46">
      <c r="A265" s="26" t="n">
        <v>2017</v>
      </c>
      <c r="B265" s="27" t="s">
        <v>89</v>
      </c>
      <c r="C265" s="52">
        <f>C73</f>
        <v>337</v>
      </c>
      <c r="D265" s="52">
        <f>D73</f>
        <v>280</v>
      </c>
      <c r="E265" s="52">
        <f>E73</f>
        <v>355</v>
      </c>
      <c r="F265" s="52">
        <f>F73</f>
        <v>296</v>
      </c>
      <c r="G265" s="52">
        <f>G73</f>
        <v>298</v>
      </c>
      <c r="H265" s="52">
        <f>H73</f>
        <v>287</v>
      </c>
      <c r="I265" s="52">
        <f>I73</f>
        <v>304</v>
      </c>
      <c r="J265" s="52">
        <f>J73</f>
        <v>297</v>
      </c>
      <c r="K265" s="52">
        <f>K73</f>
        <v>269</v>
      </c>
      <c r="L265" s="52">
        <f>L73</f>
        <v>297</v>
      </c>
      <c r="M265" s="52">
        <f>M73</f>
        <v>246</v>
      </c>
      <c r="N265" s="52">
        <f>N73</f>
        <v>307</v>
      </c>
      <c r="O265" s="52">
        <f>O73</f>
        <v>3573</v>
      </c>
      <c r="P265" s="14" t="n">
        <v>17</v>
      </c>
      <c r="Q265" s="69" t="str">
        <f>B265</f>
        <v>0-15</v>
      </c>
      <c r="R265" s="36">
        <f>C265-C333</f>
        <v>34.1041666666670267</v>
      </c>
      <c r="S265" s="36">
        <f>D265-D333</f>
        <v>-22.8958333333329733</v>
      </c>
      <c r="T265" s="36">
        <f>E265-E333</f>
        <v>52.1041666666670267</v>
      </c>
      <c r="U265" s="36">
        <f>F265-F333</f>
        <v>-6.89583333333297333</v>
      </c>
      <c r="V265" s="36">
        <f>G265-G333</f>
        <v>-4.89583333333297333</v>
      </c>
      <c r="W265" s="36">
        <f>H265-H333</f>
        <v>-15.8958333333329733</v>
      </c>
      <c r="X265" s="36">
        <f>I265-I333</f>
        <v>1.10416666666702667</v>
      </c>
      <c r="Y265" s="36">
        <f>J265-J333</f>
        <v>-5.89583333333297333</v>
      </c>
      <c r="Z265" s="36">
        <f>K265-K333</f>
        <v>-33.8958333333329733</v>
      </c>
      <c r="AA265" s="36">
        <f>L265-L333</f>
        <v>-5.89583333333297333</v>
      </c>
      <c r="AB265" s="36">
        <f>M265-M333</f>
        <v>-56.8958333333329733</v>
      </c>
      <c r="AC265" s="36">
        <f>N265-N333</f>
        <v>4.10416666666702667</v>
      </c>
      <c r="AD265" s="36">
        <f>O265-O333</f>
        <v>-61.75</v>
      </c>
      <c r="AF265" s="14" t="n">
        <v>17</v>
      </c>
      <c r="AG265" s="69" t="s">
        <v>89</v>
      </c>
      <c r="AH265" s="36">
        <f>R265*100/C333</f>
        <v>11.2593713460349267</v>
      </c>
      <c r="AI265" s="36">
        <f>S265*100/D333</f>
        <v>-7.55897929706297056</v>
      </c>
      <c r="AJ265" s="36">
        <f>T265*100/E333</f>
        <v>17.2020083912237354</v>
      </c>
      <c r="AK265" s="36">
        <f>U265*100/F333</f>
        <v>-2.2766352568951298</v>
      </c>
      <c r="AL265" s="36">
        <f>V265*100/G333</f>
        <v>-1.61634225187415108</v>
      </c>
      <c r="AM265" s="36">
        <f>W265*100/H333</f>
        <v>-5.24795377948954478</v>
      </c>
      <c r="AN265" s="36">
        <f>X265*100/I333</f>
        <v>0.36453676318878534</v>
      </c>
      <c r="AO265" s="36">
        <f>Y265*100/J333</f>
        <v>-1.94648875438464053</v>
      </c>
      <c r="AP265" s="36">
        <f>Z265*100/K333</f>
        <v>-11.1905908246783543</v>
      </c>
      <c r="AQ265" s="36">
        <f>AA265*100/L333</f>
        <v>-1.94648875438464053</v>
      </c>
      <c r="AR265" s="36">
        <f>AB265*100/M333</f>
        <v>-18.7839603824196111</v>
      </c>
      <c r="AS265" s="36">
        <f>AC265*100/N333</f>
        <v>1.35497627072025373</v>
      </c>
      <c r="AT265" s="36">
        <f>AD265*100/O333</f>
        <v>-1.69887887750189144</v>
      </c>
    </row>
    <row r="266" spans="1:46">
      <c r="A266" s="26" t="n">
        <v>2017</v>
      </c>
      <c r="B266" s="27" t="s">
        <v>90</v>
      </c>
      <c r="C266" s="52">
        <f>C74</f>
        <v>397</v>
      </c>
      <c r="D266" s="52">
        <f>D74</f>
        <v>346</v>
      </c>
      <c r="E266" s="52">
        <f>E74</f>
        <v>342</v>
      </c>
      <c r="F266" s="52">
        <f>F74</f>
        <v>333</v>
      </c>
      <c r="G266" s="52">
        <f>G74</f>
        <v>358</v>
      </c>
      <c r="H266" s="52">
        <f>H74</f>
        <v>354</v>
      </c>
      <c r="I266" s="52">
        <f>I74</f>
        <v>332</v>
      </c>
      <c r="J266" s="52">
        <f>J74</f>
        <v>344</v>
      </c>
      <c r="K266" s="52">
        <f>K74</f>
        <v>351</v>
      </c>
      <c r="L266" s="52">
        <f>L74</f>
        <v>320</v>
      </c>
      <c r="M266" s="52">
        <f>M74</f>
        <v>325</v>
      </c>
      <c r="N266" s="52">
        <f>N74</f>
        <v>353</v>
      </c>
      <c r="O266" s="52">
        <f>O74</f>
        <v>4155</v>
      </c>
      <c r="P266" s="14" t="n">
        <v>17</v>
      </c>
      <c r="Q266" s="69" t="str">
        <f>B266</f>
        <v>15-30</v>
      </c>
      <c r="R266" s="36">
        <f>C266-C334</f>
        <v>49.125</v>
      </c>
      <c r="S266" s="36">
        <f>D266-D334</f>
        <v>-1.875</v>
      </c>
      <c r="T266" s="36">
        <f>E266-E334</f>
        <v>-5.875</v>
      </c>
      <c r="U266" s="36">
        <f>F266-F334</f>
        <v>-14.875</v>
      </c>
      <c r="V266" s="36">
        <f>G266-G334</f>
        <v>10.125</v>
      </c>
      <c r="W266" s="36">
        <f>H266-H334</f>
        <v>6.125</v>
      </c>
      <c r="X266" s="36">
        <f>I266-I334</f>
        <v>-15.875</v>
      </c>
      <c r="Y266" s="36">
        <f>J266-J334</f>
        <v>-3.875</v>
      </c>
      <c r="Z266" s="36">
        <f>K266-K334</f>
        <v>3.125</v>
      </c>
      <c r="AA266" s="36">
        <f>L266-L334</f>
        <v>-27.875</v>
      </c>
      <c r="AB266" s="36">
        <f>M266-M334</f>
        <v>-22.875</v>
      </c>
      <c r="AC266" s="36">
        <f>N266-N334</f>
        <v>5.125</v>
      </c>
      <c r="AD266" s="36">
        <f>O266-O334</f>
        <v>-19.5</v>
      </c>
      <c r="AF266" s="14" t="n">
        <v>17</v>
      </c>
      <c r="AG266" s="69" t="s">
        <v>90</v>
      </c>
      <c r="AH266" s="36">
        <f>R266*100/C334</f>
        <v>14.1214516708587858</v>
      </c>
      <c r="AI266" s="36">
        <f>S266*100/D334</f>
        <v>-0.538986704994610122</v>
      </c>
      <c r="AJ266" s="36">
        <f>T266*100/E334</f>
        <v>-1.68882500898311179</v>
      </c>
      <c r="AK266" s="36">
        <f>U266*100/F334</f>
        <v>-4.27596119295724009</v>
      </c>
      <c r="AL266" s="36">
        <f>V266*100/G334</f>
        <v>2.91052820697089487</v>
      </c>
      <c r="AM266" s="36">
        <f>W266*100/H334</f>
        <v>1.76068990298239303</v>
      </c>
      <c r="AN266" s="36">
        <f>X266*100/I334</f>
        <v>-4.56342076895436577</v>
      </c>
      <c r="AO266" s="36">
        <f>Y266*100/J334</f>
        <v>-1.11390585698886091</v>
      </c>
      <c r="AP266" s="36">
        <f>Z266*100/K334</f>
        <v>0.89831117499101687</v>
      </c>
      <c r="AQ266" s="36">
        <f>AA266*100/L334</f>
        <v>-8.01293568091987041</v>
      </c>
      <c r="AR266" s="36">
        <f>AB266*100/M334</f>
        <v>-6.57563780093424377</v>
      </c>
      <c r="AS266" s="36">
        <f>AC266*100/N334</f>
        <v>1.47323032698526779</v>
      </c>
      <c r="AT266" s="36">
        <f>AD266*100/O334</f>
        <v>-0.46712181099532879</v>
      </c>
    </row>
    <row r="267" spans="1:46">
      <c r="A267" s="26" t="n">
        <v>2017</v>
      </c>
      <c r="B267" s="27" t="s">
        <v>91</v>
      </c>
      <c r="C267" s="52">
        <f>C75</f>
        <v>232</v>
      </c>
      <c r="D267" s="52">
        <f>D75</f>
        <v>207</v>
      </c>
      <c r="E267" s="52">
        <f>E75</f>
        <v>241</v>
      </c>
      <c r="F267" s="52">
        <f>F75</f>
        <v>252</v>
      </c>
      <c r="G267" s="52">
        <f>G75</f>
        <v>242</v>
      </c>
      <c r="H267" s="52">
        <f>H75</f>
        <v>245</v>
      </c>
      <c r="I267" s="52">
        <f>I75</f>
        <v>227</v>
      </c>
      <c r="J267" s="52">
        <f>J75</f>
        <v>226</v>
      </c>
      <c r="K267" s="52">
        <f>K75</f>
        <v>217</v>
      </c>
      <c r="L267" s="52">
        <f>L75</f>
        <v>210</v>
      </c>
      <c r="M267" s="52">
        <f>M75</f>
        <v>211</v>
      </c>
      <c r="N267" s="52">
        <f>N75</f>
        <v>203</v>
      </c>
      <c r="O267" s="52">
        <f>O75</f>
        <v>2713</v>
      </c>
      <c r="P267" s="14" t="n">
        <v>17</v>
      </c>
      <c r="Q267" s="69" t="str">
        <f>B267</f>
        <v>30-35</v>
      </c>
      <c r="R267" s="36">
        <f>C267-C335</f>
        <v>9.60416666666699825</v>
      </c>
      <c r="S267" s="36">
        <f>D267-D335</f>
        <v>-15.3958333333330017</v>
      </c>
      <c r="T267" s="36">
        <f>E267-E335</f>
        <v>18.6041666666669983</v>
      </c>
      <c r="U267" s="36">
        <f>F267-F335</f>
        <v>29.6041666666669983</v>
      </c>
      <c r="V267" s="36">
        <f>G267-G335</f>
        <v>19.6041666666669983</v>
      </c>
      <c r="W267" s="36">
        <f>H267-H335</f>
        <v>22.6041666666669983</v>
      </c>
      <c r="X267" s="36">
        <f>I267-I335</f>
        <v>4.60416666666699825</v>
      </c>
      <c r="Y267" s="36">
        <f>J267-J335</f>
        <v>3.60416666666699825</v>
      </c>
      <c r="Z267" s="36">
        <f>K267-K335</f>
        <v>-5.39583333333300175</v>
      </c>
      <c r="AA267" s="36">
        <f>L267-L335</f>
        <v>-12.3958333333330017</v>
      </c>
      <c r="AB267" s="36">
        <f>M267-M335</f>
        <v>-11.3958333333330017</v>
      </c>
      <c r="AC267" s="36">
        <f>N267-N335</f>
        <v>-19.3958333333330017</v>
      </c>
      <c r="AD267" s="36">
        <f>O267-O335</f>
        <v>44.25</v>
      </c>
      <c r="AF267" s="14" t="n">
        <v>17</v>
      </c>
      <c r="AG267" s="69" t="s">
        <v>91</v>
      </c>
      <c r="AH267" s="36">
        <f>R267*100/C335</f>
        <v>4.31850117096034403</v>
      </c>
      <c r="AI267" s="36">
        <f>S267*100/D335</f>
        <v>-6.92271662763452156</v>
      </c>
      <c r="AJ267" s="36">
        <f>T267*100/E335</f>
        <v>8.36533957845449549</v>
      </c>
      <c r="AK267" s="36">
        <f>U267*100/F335</f>
        <v>13.3114754098362358</v>
      </c>
      <c r="AL267" s="36">
        <f>V267*100/G335</f>
        <v>8.81498829039828991</v>
      </c>
      <c r="AM267" s="36">
        <f>W267*100/H335</f>
        <v>10.1639344262296731</v>
      </c>
      <c r="AN267" s="36">
        <f>X267*100/I335</f>
        <v>2.07025761124137064</v>
      </c>
      <c r="AO267" s="36">
        <f>Y267*100/J335</f>
        <v>1.62060889929757623</v>
      </c>
      <c r="AP267" s="36">
        <f>Z267*100/K335</f>
        <v>-2.42622950819657479</v>
      </c>
      <c r="AQ267" s="36">
        <f>AA267*100/L335</f>
        <v>-5.57377049180313744</v>
      </c>
      <c r="AR267" s="36">
        <f>AB267*100/M335</f>
        <v>-5.12412177985934303</v>
      </c>
      <c r="AS267" s="36">
        <f>AC267*100/N335</f>
        <v>-8.7213114754096992</v>
      </c>
      <c r="AT267" s="36">
        <f>AD267*100/O335</f>
        <v>1.65807962529274011</v>
      </c>
    </row>
    <row r="268" spans="1:46">
      <c r="A268" s="26"/>
      <c r="B268" s="252" t="s">
        <v>110</v>
      </c>
      <c r="C268" s="52">
        <f>C265+C266+C267</f>
        <v>966</v>
      </c>
      <c r="D268" s="52">
        <f>D265+D266+D267</f>
        <v>833</v>
      </c>
      <c r="E268" s="52">
        <f>E265+E266+E267</f>
        <v>938</v>
      </c>
      <c r="F268" s="52">
        <f>F265+F266+F267</f>
        <v>881</v>
      </c>
      <c r="G268" s="52">
        <f>G265+G266+G267</f>
        <v>898</v>
      </c>
      <c r="H268" s="52">
        <f>H265+H266+H267</f>
        <v>886</v>
      </c>
      <c r="I268" s="52">
        <f>I265+I266+I267</f>
        <v>863</v>
      </c>
      <c r="J268" s="52">
        <f>J265+J266+J267</f>
        <v>867</v>
      </c>
      <c r="K268" s="52">
        <f>K265+K266+K267</f>
        <v>837</v>
      </c>
      <c r="L268" s="52">
        <f>L265+L266+L267</f>
        <v>827</v>
      </c>
      <c r="M268" s="52">
        <f>M265+M266+M267</f>
        <v>782</v>
      </c>
      <c r="N268" s="52">
        <f>N265+N266+N267</f>
        <v>863</v>
      </c>
      <c r="O268" s="52">
        <f>O265+O266+O267</f>
        <v>10441</v>
      </c>
      <c r="P268" s="14" t="n">
        <v>17</v>
      </c>
      <c r="Q268" s="69" t="str">
        <f>B268</f>
        <v>0-35</v>
      </c>
      <c r="R268" s="36">
        <f>C268-C336</f>
        <v>92.8333333333330302</v>
      </c>
      <c r="S268" s="36">
        <f>D268-D336</f>
        <v>-40.1666666666669698</v>
      </c>
      <c r="T268" s="36">
        <f>E268-E336</f>
        <v>64.8333333333330302</v>
      </c>
      <c r="U268" s="36">
        <f>F268-F336</f>
        <v>7.83333333333303017</v>
      </c>
      <c r="V268" s="36">
        <f>G268-G336</f>
        <v>24.8333333333330302</v>
      </c>
      <c r="W268" s="36">
        <f>H268-H336</f>
        <v>12.8333333333330302</v>
      </c>
      <c r="X268" s="36">
        <f>I268-I336</f>
        <v>-10.1666666666669698</v>
      </c>
      <c r="Y268" s="36">
        <f>J268-J336</f>
        <v>-6.16666666666696983</v>
      </c>
      <c r="Z268" s="36">
        <f>K268-K336</f>
        <v>-36.1666666666669698</v>
      </c>
      <c r="AA268" s="36">
        <f>L268-L336</f>
        <v>-46.1666666666669698</v>
      </c>
      <c r="AB268" s="36">
        <f>M268-M336</f>
        <v>-91.1666666666669698</v>
      </c>
      <c r="AC268" s="36">
        <f>N268-N336</f>
        <v>-10.1666666666669698</v>
      </c>
      <c r="AD268" s="36">
        <f>O268-O336</f>
        <v>-37</v>
      </c>
      <c r="AF268" s="14" t="n">
        <v>17</v>
      </c>
      <c r="AG268" s="69" t="s">
        <v>110</v>
      </c>
      <c r="AH268" s="36">
        <f>R268*100/C336</f>
        <v>10.6317999618247327</v>
      </c>
      <c r="AI268" s="36">
        <f>S268*100/D336</f>
        <v>-4.60011452567287549</v>
      </c>
      <c r="AJ268" s="36">
        <f>T268*100/E336</f>
        <v>7.42508112235155338</v>
      </c>
      <c r="AK268" s="36">
        <f>U268*100/F336</f>
        <v>0.897117770566867101</v>
      </c>
      <c r="AL268" s="36">
        <f>V268*100/G336</f>
        <v>2.8440542088184376</v>
      </c>
      <c r="AM268" s="36">
        <f>W268*100/H336</f>
        <v>1.46974613475850298</v>
      </c>
      <c r="AN268" s="36">
        <f>X268*100/I336</f>
        <v>-1.16434434052303848</v>
      </c>
      <c r="AO268" s="36">
        <f>Y268*100/J336</f>
        <v>-0.706241649169723296</v>
      </c>
      <c r="AP268" s="36">
        <f>Z268*100/K336</f>
        <v>-4.14201183431956377</v>
      </c>
      <c r="AQ268" s="36">
        <f>AA268*100/L336</f>
        <v>-5.28726856270284173</v>
      </c>
      <c r="AR268" s="36">
        <f>AB268*100/M336</f>
        <v>-10.4409238404275975</v>
      </c>
      <c r="AS268" s="36">
        <f>AC268*100/N336</f>
        <v>-1.16434434052303848</v>
      </c>
      <c r="AT268" s="36">
        <f>AD268*100/O336</f>
        <v>-0.353120824584844462</v>
      </c>
    </row>
    <row r="269" spans="1:46">
      <c r="A269" s="22"/>
      <c r="B269" s="8"/>
      <c r="C269" s="47"/>
      <c r="D269" s="47"/>
      <c r="E269" s="47"/>
      <c r="F269" s="47"/>
      <c r="G269" s="47"/>
      <c r="H269" s="47"/>
      <c r="I269" s="47"/>
      <c r="J269" s="47"/>
      <c r="K269" s="47"/>
      <c r="L269" s="47"/>
      <c r="M269" s="47"/>
      <c r="N269" s="47"/>
      <c r="O269" s="47"/>
      <c r="Q269" s="40"/>
      <c r="R269" s="41"/>
      <c r="S269" s="41"/>
      <c r="T269" s="41"/>
      <c r="U269" s="41"/>
      <c r="V269" s="41"/>
      <c r="W269" s="41"/>
      <c r="X269" s="41"/>
      <c r="Y269" s="41"/>
      <c r="Z269" s="41"/>
      <c r="AA269" s="41"/>
      <c r="AB269" s="41"/>
      <c r="AC269" s="41"/>
      <c r="AD269" s="41"/>
      <c r="AG269" s="40"/>
      <c r="AH269" s="41"/>
      <c r="AI269" s="41"/>
      <c r="AJ269" s="41"/>
      <c r="AK269" s="41"/>
      <c r="AL269" s="41"/>
      <c r="AM269" s="41"/>
      <c r="AN269" s="41"/>
      <c r="AO269" s="41"/>
      <c r="AP269" s="41"/>
      <c r="AQ269" s="41"/>
      <c r="AR269" s="41"/>
      <c r="AS269" s="41"/>
      <c r="AT269" s="41"/>
    </row>
    <row r="270" spans="1:46">
      <c r="A270" s="28" t="n">
        <v>2017</v>
      </c>
      <c r="B270" s="29" t="s">
        <v>92</v>
      </c>
      <c r="C270" s="53">
        <f>C76</f>
        <v>300</v>
      </c>
      <c r="D270" s="53">
        <f>D76</f>
        <v>311</v>
      </c>
      <c r="E270" s="53">
        <f>E76</f>
        <v>310</v>
      </c>
      <c r="F270" s="53">
        <f>F76</f>
        <v>292</v>
      </c>
      <c r="G270" s="53">
        <f>G76</f>
        <v>360</v>
      </c>
      <c r="H270" s="53">
        <f>H76</f>
        <v>297</v>
      </c>
      <c r="I270" s="53">
        <f>I76</f>
        <v>278</v>
      </c>
      <c r="J270" s="53">
        <f>J76</f>
        <v>316</v>
      </c>
      <c r="K270" s="53">
        <f>K76</f>
        <v>303</v>
      </c>
      <c r="L270" s="53">
        <f>L76</f>
        <v>339</v>
      </c>
      <c r="M270" s="53">
        <f>M76</f>
        <v>317</v>
      </c>
      <c r="N270" s="53">
        <f>N76</f>
        <v>329</v>
      </c>
      <c r="O270" s="53">
        <f>O76</f>
        <v>3752</v>
      </c>
      <c r="P270" s="14" t="n">
        <v>17</v>
      </c>
      <c r="Q270" s="70" t="str">
        <f>B270</f>
        <v>35-40</v>
      </c>
      <c r="R270" s="37">
        <f>C270-C338</f>
        <v>-16.6875</v>
      </c>
      <c r="S270" s="37">
        <f>D270-D338</f>
        <v>-5.6875</v>
      </c>
      <c r="T270" s="37">
        <f>E270-E338</f>
        <v>-6.6875</v>
      </c>
      <c r="U270" s="37">
        <f>F270-F338</f>
        <v>-24.6875</v>
      </c>
      <c r="V270" s="37">
        <f>G270-G338</f>
        <v>43.3125</v>
      </c>
      <c r="W270" s="37">
        <f>H270-H338</f>
        <v>-19.6875</v>
      </c>
      <c r="X270" s="37">
        <f>I270-I338</f>
        <v>-38.6875</v>
      </c>
      <c r="Y270" s="37">
        <f>J270-J338</f>
        <v>-0.6875</v>
      </c>
      <c r="Z270" s="37">
        <f>K270-K338</f>
        <v>-13.6875</v>
      </c>
      <c r="AA270" s="37">
        <f>L270-L338</f>
        <v>22.3125</v>
      </c>
      <c r="AB270" s="37">
        <f>M270-M338</f>
        <v>0.3125</v>
      </c>
      <c r="AC270" s="37">
        <f>N270-N338</f>
        <v>12.3125</v>
      </c>
      <c r="AD270" s="37">
        <f>O270-O338</f>
        <v>-48.25</v>
      </c>
      <c r="AF270" s="14" t="n">
        <v>17</v>
      </c>
      <c r="AG270" s="70" t="s">
        <v>92</v>
      </c>
      <c r="AH270" s="37">
        <f>R270*100/C338</f>
        <v>-5.26939017169923041</v>
      </c>
      <c r="AI270" s="37">
        <f>S270*100/D338</f>
        <v>-1.79593447799486867</v>
      </c>
      <c r="AJ270" s="37">
        <f>T270*100/E338</f>
        <v>-2.11170317742253788</v>
      </c>
      <c r="AK270" s="37">
        <f>U270*100/F338</f>
        <v>-7.79553976712058461</v>
      </c>
      <c r="AL270" s="37">
        <f>V270*100/G338</f>
        <v>13.6767317939609239</v>
      </c>
      <c r="AM270" s="37">
        <f>W270*100/H338</f>
        <v>-6.21669626998223812</v>
      </c>
      <c r="AN270" s="37">
        <f>X270*100/I338</f>
        <v>-12.2163015591079542</v>
      </c>
      <c r="AO270" s="37">
        <f>Y270*100/J338</f>
        <v>-0.217090980856522586</v>
      </c>
      <c r="AP270" s="37">
        <f>Z270*100/K338</f>
        <v>-4.32208407341622269</v>
      </c>
      <c r="AQ270" s="37">
        <f>AA270*100/L338</f>
        <v>7.04558910597986987</v>
      </c>
      <c r="AR270" s="37">
        <f>AB270*100/M338</f>
        <v>0.0986777185711466487</v>
      </c>
      <c r="AS270" s="37">
        <f>AC270*100/N338</f>
        <v>3.88790211170317725</v>
      </c>
      <c r="AT270" s="37">
        <f>AD270*100/O338</f>
        <v>-1.26965331228208678</v>
      </c>
    </row>
    <row r="271" spans="1:46">
      <c r="A271" s="28" t="n">
        <v>2017</v>
      </c>
      <c r="B271" s="29" t="s">
        <v>93</v>
      </c>
      <c r="C271" s="53">
        <f>C77</f>
        <v>486</v>
      </c>
      <c r="D271" s="53">
        <f>D77</f>
        <v>463</v>
      </c>
      <c r="E271" s="53">
        <f>E77</f>
        <v>434</v>
      </c>
      <c r="F271" s="53">
        <f>F77</f>
        <v>413</v>
      </c>
      <c r="G271" s="53">
        <f>G77</f>
        <v>473</v>
      </c>
      <c r="H271" s="53">
        <f>H77</f>
        <v>443</v>
      </c>
      <c r="I271" s="53">
        <f>I77</f>
        <v>444</v>
      </c>
      <c r="J271" s="53">
        <f>J77</f>
        <v>464</v>
      </c>
      <c r="K271" s="53">
        <f>K77</f>
        <v>409</v>
      </c>
      <c r="L271" s="53">
        <f>L77</f>
        <v>421</v>
      </c>
      <c r="M271" s="53">
        <f>M77</f>
        <v>419</v>
      </c>
      <c r="N271" s="53">
        <f>N77</f>
        <v>445</v>
      </c>
      <c r="O271" s="53">
        <f>O77</f>
        <v>5314</v>
      </c>
      <c r="P271" s="14" t="n">
        <v>17</v>
      </c>
      <c r="Q271" s="70" t="str">
        <f>B271</f>
        <v>40-45</v>
      </c>
      <c r="R271" s="37">
        <f>C271-C339</f>
        <v>24.5833333333329733</v>
      </c>
      <c r="S271" s="37">
        <f>D271-D339</f>
        <v>1.58333333333297333</v>
      </c>
      <c r="T271" s="37">
        <f>E271-E339</f>
        <v>-27.4166666666670267</v>
      </c>
      <c r="U271" s="37">
        <f>F271-F339</f>
        <v>-48.4166666666670267</v>
      </c>
      <c r="V271" s="37">
        <f>G271-G339</f>
        <v>11.5833333333329733</v>
      </c>
      <c r="W271" s="37">
        <f>H271-H339</f>
        <v>-18.4166666666670267</v>
      </c>
      <c r="X271" s="37">
        <f>I271-I339</f>
        <v>-17.4166666666670267</v>
      </c>
      <c r="Y271" s="37">
        <f>J271-J339</f>
        <v>2.58333333333297333</v>
      </c>
      <c r="Z271" s="37">
        <f>K271-K339</f>
        <v>-52.4166666666670267</v>
      </c>
      <c r="AA271" s="37">
        <f>L271-L339</f>
        <v>-40.4166666666670267</v>
      </c>
      <c r="AB271" s="37">
        <f>M271-M339</f>
        <v>-42.4166666666670267</v>
      </c>
      <c r="AC271" s="37">
        <f>N271-N339</f>
        <v>-16.4166666666670267</v>
      </c>
      <c r="AD271" s="37">
        <f>O271-O339</f>
        <v>-223</v>
      </c>
      <c r="AF271" s="14" t="n">
        <v>17</v>
      </c>
      <c r="AG271" s="70" t="s">
        <v>93</v>
      </c>
      <c r="AH271" s="37">
        <f>R271*100/C339</f>
        <v>5.32779483474798177</v>
      </c>
      <c r="AI271" s="37">
        <f>S271*100/D339</f>
        <v>0.343146108000643402</v>
      </c>
      <c r="AJ271" s="37">
        <f>T271*100/E339</f>
        <v>-5.94184576485468252</v>
      </c>
      <c r="AK271" s="37">
        <f>U271*100/F339</f>
        <v>-10.4930467762326796</v>
      </c>
      <c r="AL271" s="37">
        <f>V271*100/G339</f>
        <v>2.51038468484731636</v>
      </c>
      <c r="AM271" s="37">
        <f>W271*100/H339</f>
        <v>-3.99133104569268227</v>
      </c>
      <c r="AN271" s="37">
        <f>X271*100/I339</f>
        <v>-3.77460718800801587</v>
      </c>
      <c r="AO271" s="37">
        <f>Y271*100/J339</f>
        <v>0.559869965685309978</v>
      </c>
      <c r="AP271" s="37">
        <f>Z271*100/K339</f>
        <v>-11.3599422069713469</v>
      </c>
      <c r="AQ271" s="37">
        <f>AA271*100/L339</f>
        <v>-8.75925591475534837</v>
      </c>
      <c r="AR271" s="37">
        <f>AB271*100/M339</f>
        <v>-9.19270363012468117</v>
      </c>
      <c r="AS271" s="37">
        <f>AC271*100/N339</f>
        <v>-3.55788333032334902</v>
      </c>
      <c r="AT271" s="37">
        <f>AD271*100/O339</f>
        <v>-4.02745168864005798</v>
      </c>
    </row>
    <row r="272" spans="1:46">
      <c r="A272" s="28" t="n">
        <v>2017</v>
      </c>
      <c r="B272" s="29" t="s">
        <v>94</v>
      </c>
      <c r="C272" s="53">
        <f>C78</f>
        <v>1088</v>
      </c>
      <c r="D272" s="53">
        <f>D78</f>
        <v>967</v>
      </c>
      <c r="E272" s="53">
        <f>E78</f>
        <v>1093</v>
      </c>
      <c r="F272" s="53">
        <f>F78</f>
        <v>1001</v>
      </c>
      <c r="G272" s="53">
        <f>G78</f>
        <v>999</v>
      </c>
      <c r="H272" s="53">
        <f>H78</f>
        <v>970</v>
      </c>
      <c r="I272" s="53">
        <f>I78</f>
        <v>942</v>
      </c>
      <c r="J272" s="53">
        <f>J78</f>
        <v>942</v>
      </c>
      <c r="K272" s="53">
        <f>K78</f>
        <v>968</v>
      </c>
      <c r="L272" s="53">
        <f>L78</f>
        <v>930</v>
      </c>
      <c r="M272" s="53">
        <f>M78</f>
        <v>934</v>
      </c>
      <c r="N272" s="53">
        <f>N78</f>
        <v>918</v>
      </c>
      <c r="O272" s="53">
        <f>O78</f>
        <v>11752</v>
      </c>
      <c r="P272" s="14" t="n">
        <v>17</v>
      </c>
      <c r="Q272" s="70" t="str">
        <f>B272</f>
        <v>45-50</v>
      </c>
      <c r="R272" s="37">
        <f>C272-C340</f>
        <v>135</v>
      </c>
      <c r="S272" s="37">
        <f>D272-D340</f>
        <v>14</v>
      </c>
      <c r="T272" s="37">
        <f>E272-E340</f>
        <v>140</v>
      </c>
      <c r="U272" s="37">
        <f>F272-F340</f>
        <v>48</v>
      </c>
      <c r="V272" s="37">
        <f>G272-G340</f>
        <v>46</v>
      </c>
      <c r="W272" s="37">
        <f>H272-H340</f>
        <v>17</v>
      </c>
      <c r="X272" s="37">
        <f>I272-I340</f>
        <v>-11</v>
      </c>
      <c r="Y272" s="37">
        <f>J272-J340</f>
        <v>-11</v>
      </c>
      <c r="Z272" s="37">
        <f>K272-K340</f>
        <v>15</v>
      </c>
      <c r="AA272" s="37">
        <f>L272-L340</f>
        <v>-23</v>
      </c>
      <c r="AB272" s="37">
        <f>M272-M340</f>
        <v>-19</v>
      </c>
      <c r="AC272" s="37">
        <f>N272-N340</f>
        <v>-35</v>
      </c>
      <c r="AD272" s="37">
        <f>O272-O340</f>
        <v>316</v>
      </c>
      <c r="AF272" s="14" t="n">
        <v>17</v>
      </c>
      <c r="AG272" s="70" t="s">
        <v>94</v>
      </c>
      <c r="AH272" s="37">
        <f>R272*100/C340</f>
        <v>14.1657922350472187</v>
      </c>
      <c r="AI272" s="37">
        <f>S272*100/D340</f>
        <v>1.46904512067156361</v>
      </c>
      <c r="AJ272" s="37">
        <f>T272*100/E340</f>
        <v>14.6904512067156343</v>
      </c>
      <c r="AK272" s="37">
        <f>U272*100/F340</f>
        <v>5.03672612801678898</v>
      </c>
      <c r="AL272" s="37">
        <f>V272*100/G340</f>
        <v>4.82686253934942311</v>
      </c>
      <c r="AM272" s="37">
        <f>W272*100/H340</f>
        <v>1.78384050367261278</v>
      </c>
      <c r="AN272" s="37">
        <f>X272*100/I340</f>
        <v>-1.15424973767051409</v>
      </c>
      <c r="AO272" s="37">
        <f>Y272*100/J340</f>
        <v>-1.15424973767051409</v>
      </c>
      <c r="AP272" s="37">
        <f>Z272*100/K340</f>
        <v>1.57397691500524655</v>
      </c>
      <c r="AQ272" s="37">
        <f>AA272*100/L340</f>
        <v>-2.41343126967471155</v>
      </c>
      <c r="AR272" s="37">
        <f>AB272*100/M340</f>
        <v>-1.99370409233997883</v>
      </c>
      <c r="AS272" s="37">
        <f>AC272*100/N340</f>
        <v>-3.67261280167890858</v>
      </c>
      <c r="AT272" s="37">
        <f>AD272*100/O340</f>
        <v>2.76320391745365512</v>
      </c>
    </row>
    <row r="273" spans="1:46">
      <c r="A273" s="28"/>
      <c r="B273" s="253" t="s">
        <v>111</v>
      </c>
      <c r="C273" s="53">
        <f>C270+C271+C272</f>
        <v>1874</v>
      </c>
      <c r="D273" s="53">
        <f>D270+D271+D272</f>
        <v>1741</v>
      </c>
      <c r="E273" s="53">
        <f>E270+E271+E272</f>
        <v>1837</v>
      </c>
      <c r="F273" s="53">
        <f>F270+F271+F272</f>
        <v>1706</v>
      </c>
      <c r="G273" s="53">
        <f>G270+G271+G272</f>
        <v>1832</v>
      </c>
      <c r="H273" s="53">
        <f>H270+H271+H272</f>
        <v>1710</v>
      </c>
      <c r="I273" s="53">
        <f>I270+I271+I272</f>
        <v>1664</v>
      </c>
      <c r="J273" s="53">
        <f>J270+J271+J272</f>
        <v>1722</v>
      </c>
      <c r="K273" s="53">
        <f>K270+K271+K272</f>
        <v>1680</v>
      </c>
      <c r="L273" s="53">
        <f>L270+L271+L272</f>
        <v>1690</v>
      </c>
      <c r="M273" s="53">
        <f>M270+M271+M272</f>
        <v>1670</v>
      </c>
      <c r="N273" s="53">
        <f>N270+N271+N272</f>
        <v>1692</v>
      </c>
      <c r="O273" s="53">
        <f>O270+O271+O272</f>
        <v>20818</v>
      </c>
      <c r="P273" s="14" t="n">
        <v>17</v>
      </c>
      <c r="Q273" s="70" t="str">
        <f>B273</f>
        <v>35-50</v>
      </c>
      <c r="R273" s="37">
        <f>C273-C341</f>
        <v>142.895833333330074</v>
      </c>
      <c r="S273" s="37">
        <f>D273-D341</f>
        <v>9.89583333333007431</v>
      </c>
      <c r="T273" s="37">
        <f>E273-E341</f>
        <v>105.895833333330074</v>
      </c>
      <c r="U273" s="37">
        <f>F273-F341</f>
        <v>-25.1041666666699257</v>
      </c>
      <c r="V273" s="37">
        <f>G273-G341</f>
        <v>100.895833333330074</v>
      </c>
      <c r="W273" s="37">
        <f>H273-H341</f>
        <v>-21.1041666666699257</v>
      </c>
      <c r="X273" s="37">
        <f>I273-I341</f>
        <v>-67.1041666666699257</v>
      </c>
      <c r="Y273" s="37">
        <f>J273-J341</f>
        <v>-9.10416666666992569</v>
      </c>
      <c r="Z273" s="37">
        <f>K273-K341</f>
        <v>-51.1041666666699257</v>
      </c>
      <c r="AA273" s="37">
        <f>L273-L341</f>
        <v>-41.1041666666699257</v>
      </c>
      <c r="AB273" s="37">
        <f>M273-M341</f>
        <v>-61.1041666666699257</v>
      </c>
      <c r="AC273" s="37">
        <f>N273-N341</f>
        <v>-39.1041666666699257</v>
      </c>
      <c r="AD273" s="37">
        <f>O273-O341</f>
        <v>44.75</v>
      </c>
      <c r="AF273" s="14" t="n">
        <v>17</v>
      </c>
      <c r="AG273" s="70" t="s">
        <v>111</v>
      </c>
      <c r="AH273" s="37">
        <f>R273*100/C341</f>
        <v>8.2546062845243604</v>
      </c>
      <c r="AI273" s="37">
        <f>S273*100/D341</f>
        <v>0.57164863466217728</v>
      </c>
      <c r="AJ273" s="37">
        <f>T273*100/E341</f>
        <v>6.11724212629202224</v>
      </c>
      <c r="AK273" s="37">
        <f>U273*100/F341</f>
        <v>-1.45018232582787103</v>
      </c>
      <c r="AL273" s="37">
        <f>V273*100/G341</f>
        <v>5.82840913193630072</v>
      </c>
      <c r="AM273" s="37">
        <f>W273*100/H341</f>
        <v>-1.21911593034329391</v>
      </c>
      <c r="AN273" s="37">
        <f>X273*100/I341</f>
        <v>-3.87637947841593054</v>
      </c>
      <c r="AO273" s="37">
        <f>Y273*100/J341</f>
        <v>-0.525916743889564575</v>
      </c>
      <c r="AP273" s="37">
        <f>Z273*100/K341</f>
        <v>-2.95211389647762203</v>
      </c>
      <c r="AQ273" s="37">
        <f>AA273*100/L341</f>
        <v>-2.37444790776617953</v>
      </c>
      <c r="AR273" s="37">
        <f>AB273*100/M341</f>
        <v>-3.52977988518906471</v>
      </c>
      <c r="AS273" s="37">
        <f>AC273*100/N341</f>
        <v>-2.25891471002389066</v>
      </c>
      <c r="AT273" s="37">
        <f>AD273*100/O341</f>
        <v>0.215421274956975894</v>
      </c>
    </row>
    <row r="274" spans="1:46">
      <c r="A274" s="22"/>
      <c r="B274" s="8"/>
      <c r="C274" s="47"/>
      <c r="D274" s="47"/>
      <c r="E274" s="47"/>
      <c r="F274" s="47"/>
      <c r="G274" s="47"/>
      <c r="H274" s="47"/>
      <c r="I274" s="47"/>
      <c r="J274" s="47"/>
      <c r="K274" s="47"/>
      <c r="L274" s="47"/>
      <c r="M274" s="47"/>
      <c r="N274" s="47"/>
      <c r="O274" s="47"/>
      <c r="Q274" s="40"/>
      <c r="R274" s="41"/>
      <c r="S274" s="41"/>
      <c r="T274" s="41"/>
      <c r="U274" s="41"/>
      <c r="V274" s="41"/>
      <c r="W274" s="41"/>
      <c r="X274" s="41"/>
      <c r="Y274" s="41"/>
      <c r="Z274" s="41"/>
      <c r="AA274" s="41"/>
      <c r="AB274" s="41"/>
      <c r="AC274" s="41"/>
      <c r="AD274" s="41"/>
      <c r="AG274" s="40"/>
      <c r="AH274" s="41"/>
      <c r="AI274" s="41"/>
      <c r="AJ274" s="41"/>
      <c r="AK274" s="41"/>
      <c r="AL274" s="41"/>
      <c r="AM274" s="41"/>
      <c r="AN274" s="41"/>
      <c r="AO274" s="41"/>
      <c r="AP274" s="41"/>
      <c r="AQ274" s="41"/>
      <c r="AR274" s="41"/>
      <c r="AS274" s="41"/>
      <c r="AT274" s="41"/>
    </row>
    <row r="275" spans="1:46">
      <c r="A275" s="26" t="n">
        <v>2017</v>
      </c>
      <c r="B275" s="27" t="s">
        <v>95</v>
      </c>
      <c r="C275" s="52">
        <f>C79</f>
        <v>2070</v>
      </c>
      <c r="D275" s="52">
        <f>D79</f>
        <v>1903</v>
      </c>
      <c r="E275" s="52">
        <f>E79</f>
        <v>1965</v>
      </c>
      <c r="F275" s="52">
        <f>F79</f>
        <v>1807</v>
      </c>
      <c r="G275" s="52">
        <f>G79</f>
        <v>2003</v>
      </c>
      <c r="H275" s="52">
        <f>H79</f>
        <v>1827</v>
      </c>
      <c r="I275" s="52">
        <f>I79</f>
        <v>1847</v>
      </c>
      <c r="J275" s="52">
        <f>J79</f>
        <v>1821</v>
      </c>
      <c r="K275" s="52">
        <f>K79</f>
        <v>1777</v>
      </c>
      <c r="L275" s="52">
        <f>L79</f>
        <v>1985</v>
      </c>
      <c r="M275" s="52">
        <f>M79</f>
        <v>1932</v>
      </c>
      <c r="N275" s="52">
        <f>N79</f>
        <v>1945</v>
      </c>
      <c r="O275" s="52">
        <f>O79</f>
        <v>22882</v>
      </c>
      <c r="P275" s="14" t="n">
        <v>17</v>
      </c>
      <c r="Q275" s="69" t="str">
        <f>B275</f>
        <v>50-55</v>
      </c>
      <c r="R275" s="36">
        <f>C275-C343</f>
        <v>183.6875</v>
      </c>
      <c r="S275" s="36">
        <f>D275-D343</f>
        <v>16.6875</v>
      </c>
      <c r="T275" s="36">
        <f>E275-E343</f>
        <v>78.6875</v>
      </c>
      <c r="U275" s="36">
        <f>F275-F343</f>
        <v>-79.3125</v>
      </c>
      <c r="V275" s="36">
        <f>G275-G343</f>
        <v>116.6875</v>
      </c>
      <c r="W275" s="36">
        <f>H275-H343</f>
        <v>-59.3125</v>
      </c>
      <c r="X275" s="36">
        <f>I275-I343</f>
        <v>-39.3125</v>
      </c>
      <c r="Y275" s="36">
        <f>J275-J343</f>
        <v>-65.3125</v>
      </c>
      <c r="Z275" s="36">
        <f>K275-K343</f>
        <v>-109.3125</v>
      </c>
      <c r="AA275" s="36">
        <f>L275-L343</f>
        <v>98.6875</v>
      </c>
      <c r="AB275" s="36">
        <f>M275-M343</f>
        <v>45.6875</v>
      </c>
      <c r="AC275" s="36">
        <f>N275-N343</f>
        <v>58.6875</v>
      </c>
      <c r="AD275" s="36">
        <f>O275-O343</f>
        <v>246.25</v>
      </c>
      <c r="AF275" s="14" t="n">
        <v>17</v>
      </c>
      <c r="AG275" s="69" t="s">
        <v>95</v>
      </c>
      <c r="AH275" s="36">
        <f>R275*100/C343</f>
        <v>9.73791458202180138</v>
      </c>
      <c r="AI275" s="36">
        <f>S275*100/D343</f>
        <v>0.884662536032603342</v>
      </c>
      <c r="AJ275" s="36">
        <f>T275*100/E343</f>
        <v>4.17149862496272483</v>
      </c>
      <c r="AK275" s="36">
        <f>U275*100/F343</f>
        <v>-4.20463205327855238</v>
      </c>
      <c r="AL275" s="36">
        <f>V275*100/G343</f>
        <v>6.18601106656505717</v>
      </c>
      <c r="AM275" s="36">
        <f>W275*100/H343</f>
        <v>-3.14436234717206187</v>
      </c>
      <c r="AN275" s="36">
        <f>X275*100/I343</f>
        <v>-2.08409264106557091</v>
      </c>
      <c r="AO275" s="36">
        <f>Y275*100/J343</f>
        <v>-3.46244325900400929</v>
      </c>
      <c r="AP275" s="36">
        <f>Z275*100/K343</f>
        <v>-5.79503661243828905</v>
      </c>
      <c r="AQ275" s="36">
        <f>AA275*100/L343</f>
        <v>5.23176833106921535</v>
      </c>
      <c r="AR275" s="36">
        <f>AB275*100/M343</f>
        <v>2.42205360988701512</v>
      </c>
      <c r="AS275" s="36">
        <f>AC275*100/N343</f>
        <v>3.11122891885623387</v>
      </c>
      <c r="AT275" s="36">
        <f>AD275*100/O343</f>
        <v>1.08788089636968067</v>
      </c>
    </row>
    <row r="276" spans="1:46">
      <c r="A276" s="26" t="n">
        <v>2017</v>
      </c>
      <c r="B276" s="27" t="s">
        <v>96</v>
      </c>
      <c r="C276" s="52">
        <f>C80</f>
        <v>3346</v>
      </c>
      <c r="D276" s="52">
        <f>D80</f>
        <v>3000</v>
      </c>
      <c r="E276" s="52">
        <f>E80</f>
        <v>3054</v>
      </c>
      <c r="F276" s="52">
        <f>F80</f>
        <v>2888</v>
      </c>
      <c r="G276" s="52">
        <f>G80</f>
        <v>2919</v>
      </c>
      <c r="H276" s="52">
        <f>H80</f>
        <v>2849</v>
      </c>
      <c r="I276" s="52">
        <f>I80</f>
        <v>2850</v>
      </c>
      <c r="J276" s="52">
        <f>J80</f>
        <v>2787</v>
      </c>
      <c r="K276" s="52">
        <f>K80</f>
        <v>2704</v>
      </c>
      <c r="L276" s="52">
        <f>L80</f>
        <v>2898</v>
      </c>
      <c r="M276" s="52">
        <f>M80</f>
        <v>2817</v>
      </c>
      <c r="N276" s="52">
        <f>N80</f>
        <v>2961</v>
      </c>
      <c r="O276" s="52">
        <f>O80</f>
        <v>35073</v>
      </c>
      <c r="P276" s="14" t="n">
        <v>17</v>
      </c>
      <c r="Q276" s="69" t="str">
        <f>B276</f>
        <v>55-60</v>
      </c>
      <c r="R276" s="36">
        <f>C276-C344</f>
        <v>377.041666666670153</v>
      </c>
      <c r="S276" s="36">
        <f>D276-D344</f>
        <v>31.0416666666701531</v>
      </c>
      <c r="T276" s="36">
        <f>E276-E344</f>
        <v>85.0416666666701531</v>
      </c>
      <c r="U276" s="36">
        <f>F276-F344</f>
        <v>-80.9583333333298469</v>
      </c>
      <c r="V276" s="36">
        <f>G276-G344</f>
        <v>-49.9583333333298469</v>
      </c>
      <c r="W276" s="36">
        <f>H276-H344</f>
        <v>-119.958333333329847</v>
      </c>
      <c r="X276" s="36">
        <f>I276-I344</f>
        <v>-118.958333333329847</v>
      </c>
      <c r="Y276" s="36">
        <f>J276-J344</f>
        <v>-181.958333333329847</v>
      </c>
      <c r="Z276" s="36">
        <f>K276-K344</f>
        <v>-264.958333333329847</v>
      </c>
      <c r="AA276" s="36">
        <f>L276-L344</f>
        <v>-70.9583333333298469</v>
      </c>
      <c r="AB276" s="36">
        <f>M276-M344</f>
        <v>-151.958333333329847</v>
      </c>
      <c r="AC276" s="36">
        <f>N276-N344</f>
        <v>-7.95833333332984694</v>
      </c>
      <c r="AD276" s="36">
        <f>O276-O344</f>
        <v>-554.5</v>
      </c>
      <c r="AF276" s="14" t="n">
        <v>17</v>
      </c>
      <c r="AG276" s="69" t="s">
        <v>96</v>
      </c>
      <c r="AH276" s="36">
        <f>R276*100/C344</f>
        <v>12.6994596870396332</v>
      </c>
      <c r="AI276" s="36">
        <f>S276*100/D344</f>
        <v>1.04554066381318589</v>
      </c>
      <c r="AJ276" s="36">
        <f>T276*100/E344</f>
        <v>2.86436039576182377</v>
      </c>
      <c r="AK276" s="36">
        <f>U276*100/F344</f>
        <v>-2.72682618763584284</v>
      </c>
      <c r="AL276" s="36">
        <f>V276*100/G344</f>
        <v>-1.68268893410977345</v>
      </c>
      <c r="AM276" s="36">
        <f>W276*100/H344</f>
        <v>-4.04041821626541786</v>
      </c>
      <c r="AN276" s="36">
        <f>X276*100/I344</f>
        <v>-4.00673636937747979</v>
      </c>
      <c r="AO276" s="36">
        <f>Y276*100/J344</f>
        <v>-6.12869272331755699</v>
      </c>
      <c r="AP276" s="36">
        <f>Z276*100/K344</f>
        <v>-8.92428601501638852</v>
      </c>
      <c r="AQ276" s="36">
        <f>AA276*100/L344</f>
        <v>-2.39000771875646567</v>
      </c>
      <c r="AR276" s="36">
        <f>AB276*100/M344</f>
        <v>-5.11823731667942461</v>
      </c>
      <c r="AS276" s="36">
        <f>AC276*100/N344</f>
        <v>-0.268051364816387094</v>
      </c>
      <c r="AT276" s="36">
        <f>AD276*100/O344</f>
        <v>-1.55638200828012074</v>
      </c>
    </row>
    <row r="277" spans="1:46">
      <c r="A277" s="26" t="n">
        <v>2017</v>
      </c>
      <c r="B277" s="27" t="s">
        <v>97</v>
      </c>
      <c r="C277" s="52">
        <f>C81</f>
        <v>4510</v>
      </c>
      <c r="D277" s="52">
        <f>D81</f>
        <v>4101</v>
      </c>
      <c r="E277" s="52">
        <f>E81</f>
        <v>3992</v>
      </c>
      <c r="F277" s="52">
        <f>F81</f>
        <v>3874</v>
      </c>
      <c r="G277" s="52">
        <f>G81</f>
        <v>4004</v>
      </c>
      <c r="H277" s="52">
        <f>H81</f>
        <v>3768</v>
      </c>
      <c r="I277" s="52">
        <f>I81</f>
        <v>3860</v>
      </c>
      <c r="J277" s="52">
        <f>J81</f>
        <v>3974</v>
      </c>
      <c r="K277" s="52">
        <f>K81</f>
        <v>3561</v>
      </c>
      <c r="L277" s="52">
        <f>L81</f>
        <v>3908</v>
      </c>
      <c r="M277" s="52">
        <f>M81</f>
        <v>3953</v>
      </c>
      <c r="N277" s="52">
        <f>N81</f>
        <v>4186</v>
      </c>
      <c r="O277" s="52">
        <f>O81</f>
        <v>47691</v>
      </c>
      <c r="P277" s="14" t="n">
        <v>17</v>
      </c>
      <c r="Q277" s="69" t="str">
        <f>B277</f>
        <v>60-65</v>
      </c>
      <c r="R277" s="36">
        <f>C277-C345</f>
        <v>474.604166666670153</v>
      </c>
      <c r="S277" s="36">
        <f>D277-D345</f>
        <v>65.6041666666701531</v>
      </c>
      <c r="T277" s="36">
        <f>E277-E345</f>
        <v>-43.3958333333298469</v>
      </c>
      <c r="U277" s="36">
        <f>F277-F345</f>
        <v>-161.395833333329847</v>
      </c>
      <c r="V277" s="36">
        <f>G277-G345</f>
        <v>-31.3958333333298469</v>
      </c>
      <c r="W277" s="36">
        <f>H277-H345</f>
        <v>-267.395833333329847</v>
      </c>
      <c r="X277" s="36">
        <f>I277-I345</f>
        <v>-175.395833333329847</v>
      </c>
      <c r="Y277" s="36">
        <f>J277-J345</f>
        <v>-61.3958333333298469</v>
      </c>
      <c r="Z277" s="36">
        <f>K277-K345</f>
        <v>-474.395833333329847</v>
      </c>
      <c r="AA277" s="36">
        <f>L277-L345</f>
        <v>-127.395833333329847</v>
      </c>
      <c r="AB277" s="36">
        <f>M277-M345</f>
        <v>-82.3958333333298469</v>
      </c>
      <c r="AC277" s="36">
        <f>N277-N345</f>
        <v>150.604166666670153</v>
      </c>
      <c r="AD277" s="36">
        <f>O277-O345</f>
        <v>-733.75</v>
      </c>
      <c r="AF277" s="14" t="n">
        <v>17</v>
      </c>
      <c r="AG277" s="69" t="s">
        <v>97</v>
      </c>
      <c r="AH277" s="36">
        <f>R277*100/C345</f>
        <v>11.7610312908172876</v>
      </c>
      <c r="AI277" s="36">
        <f>S277*100/D345</f>
        <v>1.6257182535790955</v>
      </c>
      <c r="AJ277" s="36">
        <f>T277*100/E345</f>
        <v>-1.07537984191959546</v>
      </c>
      <c r="AK277" s="36">
        <f>U277*100/F345</f>
        <v>-3.99950438567047151</v>
      </c>
      <c r="AL277" s="36">
        <f>V277*100/G345</f>
        <v>-0.778011244250015022</v>
      </c>
      <c r="AM277" s="36">
        <f>W277*100/H345</f>
        <v>-6.62626033175176499</v>
      </c>
      <c r="AN277" s="36">
        <f>X277*100/I345</f>
        <v>-4.34643441628498195</v>
      </c>
      <c r="AO277" s="36">
        <f>Y277*100/J345</f>
        <v>-1.52143273842396587</v>
      </c>
      <c r="AP277" s="36">
        <f>Z277*100/K345</f>
        <v>-11.755868641552027</v>
      </c>
      <c r="AQ277" s="36">
        <f>AA277*100/L345</f>
        <v>-3.15696002560666011</v>
      </c>
      <c r="AR277" s="36">
        <f>AB277*100/M345</f>
        <v>-2.04182778434573153</v>
      </c>
      <c r="AS277" s="36">
        <f>AC277*100/N345</f>
        <v>3.73207915373861843</v>
      </c>
      <c r="AT277" s="36">
        <f>AD277*100/O345</f>
        <v>-1.51523755930593351</v>
      </c>
    </row>
    <row r="278" spans="1:46">
      <c r="A278" s="26"/>
      <c r="B278" s="27" t="s">
        <v>116</v>
      </c>
      <c r="C278" s="52">
        <f>C275+C276+C277</f>
        <v>9926</v>
      </c>
      <c r="D278" s="52">
        <f>D275+D276+D277</f>
        <v>9004</v>
      </c>
      <c r="E278" s="52">
        <f>E275+E276+E277</f>
        <v>9011</v>
      </c>
      <c r="F278" s="52">
        <f>F275+F276+F277</f>
        <v>8569</v>
      </c>
      <c r="G278" s="52">
        <f>G275+G276+G277</f>
        <v>8926</v>
      </c>
      <c r="H278" s="52">
        <f>H275+H276+H277</f>
        <v>8444</v>
      </c>
      <c r="I278" s="52">
        <f>I275+I276+I277</f>
        <v>8557</v>
      </c>
      <c r="J278" s="52">
        <f>J275+J276+J277</f>
        <v>8582</v>
      </c>
      <c r="K278" s="52">
        <f>K275+K276+K277</f>
        <v>8042</v>
      </c>
      <c r="L278" s="52">
        <f>L275+L276+L277</f>
        <v>8791</v>
      </c>
      <c r="M278" s="52">
        <f>M275+M276+M277</f>
        <v>8702</v>
      </c>
      <c r="N278" s="52">
        <f>N275+N276+N277</f>
        <v>9092</v>
      </c>
      <c r="O278" s="52">
        <f>O275+O276+O277</f>
        <v>105646</v>
      </c>
      <c r="P278" s="14" t="n">
        <v>17</v>
      </c>
      <c r="Q278" s="69" t="str">
        <f>B278</f>
        <v>50-65</v>
      </c>
      <c r="R278" s="36">
        <f>C278-C346</f>
        <v>1035.3333333333303</v>
      </c>
      <c r="S278" s="36">
        <f>D278-D346</f>
        <v>113.333333333330302</v>
      </c>
      <c r="T278" s="36">
        <f>E278-E346</f>
        <v>120.333333333330302</v>
      </c>
      <c r="U278" s="36">
        <f>F278-F346</f>
        <v>-321.666666666669698</v>
      </c>
      <c r="V278" s="36">
        <f>G278-G346</f>
        <v>35.3333333333303017</v>
      </c>
      <c r="W278" s="36">
        <f>H278-H346</f>
        <v>-446.666666666669698</v>
      </c>
      <c r="X278" s="36">
        <f>I278-I346</f>
        <v>-333.666666666669698</v>
      </c>
      <c r="Y278" s="36">
        <f>J278-J346</f>
        <v>-308.666666666669698</v>
      </c>
      <c r="Z278" s="36">
        <f>K278-K346</f>
        <v>-848.666666666669698</v>
      </c>
      <c r="AA278" s="36">
        <f>L278-L346</f>
        <v>-99.6666666666696983</v>
      </c>
      <c r="AB278" s="36">
        <f>M278-M346</f>
        <v>-188.666666666669698</v>
      </c>
      <c r="AC278" s="36">
        <f>N278-N346</f>
        <v>201.333333333330302</v>
      </c>
      <c r="AD278" s="36">
        <f>O278-O346</f>
        <v>-1042</v>
      </c>
      <c r="AF278" s="14" t="n">
        <v>17</v>
      </c>
      <c r="AG278" s="69" t="s">
        <v>116</v>
      </c>
      <c r="AH278" s="36">
        <f>R278*100/C346</f>
        <v>11.6451709658067966</v>
      </c>
      <c r="AI278" s="36">
        <f>S278*100/D346</f>
        <v>1.27474505098976398</v>
      </c>
      <c r="AJ278" s="36">
        <f>T278*100/E346</f>
        <v>1.3534793041391342</v>
      </c>
      <c r="AK278" s="36">
        <f>U278*100/F346</f>
        <v>-3.61802639472109178</v>
      </c>
      <c r="AL278" s="36">
        <f>V278*100/G346</f>
        <v>0.397420515896786419</v>
      </c>
      <c r="AM278" s="36">
        <f>W278*100/H346</f>
        <v>-5.02399520095984364</v>
      </c>
      <c r="AN278" s="36">
        <f>X278*100/I346</f>
        <v>-3.75299940012001221</v>
      </c>
      <c r="AO278" s="36">
        <f>Y278*100/J346</f>
        <v>-3.47180563887226157</v>
      </c>
      <c r="AP278" s="36">
        <f>Z278*100/K346</f>
        <v>-9.54559088182367077</v>
      </c>
      <c r="AQ278" s="36">
        <f>AA278*100/L346</f>
        <v>-1.12102579484106557</v>
      </c>
      <c r="AR278" s="36">
        <f>AB278*100/M346</f>
        <v>-2.12207558488305992</v>
      </c>
      <c r="AS278" s="36">
        <f>AC278*100/N346</f>
        <v>2.26454709058184545</v>
      </c>
      <c r="AT278" s="36">
        <f>AD278*100/O346</f>
        <v>-0.976679664067186515</v>
      </c>
    </row>
    <row r="279" spans="1:46">
      <c r="A279" s="22"/>
      <c r="B279" s="8"/>
      <c r="C279" s="47"/>
      <c r="D279" s="47"/>
      <c r="E279" s="47"/>
      <c r="F279" s="47"/>
      <c r="G279" s="47"/>
      <c r="H279" s="47"/>
      <c r="I279" s="47"/>
      <c r="J279" s="47"/>
      <c r="K279" s="47"/>
      <c r="L279" s="47"/>
      <c r="M279" s="47"/>
      <c r="N279" s="47"/>
      <c r="O279" s="47"/>
      <c r="Q279" s="40"/>
      <c r="R279" s="41"/>
      <c r="S279" s="41"/>
      <c r="T279" s="41"/>
      <c r="U279" s="41"/>
      <c r="V279" s="41"/>
      <c r="W279" s="41"/>
      <c r="X279" s="41"/>
      <c r="Y279" s="41"/>
      <c r="Z279" s="41"/>
      <c r="AA279" s="41"/>
      <c r="AB279" s="41"/>
      <c r="AC279" s="41"/>
      <c r="AD279" s="14"/>
      <c r="AG279" s="40"/>
      <c r="AH279" s="41"/>
      <c r="AI279" s="41"/>
      <c r="AJ279" s="41"/>
      <c r="AK279" s="41"/>
      <c r="AL279" s="41"/>
      <c r="AM279" s="41"/>
      <c r="AN279" s="41"/>
      <c r="AO279" s="41"/>
      <c r="AP279" s="41"/>
      <c r="AQ279" s="41"/>
      <c r="AR279" s="41"/>
      <c r="AS279" s="41"/>
      <c r="AT279" s="14"/>
    </row>
    <row r="280" spans="1:46">
      <c r="A280" s="28" t="n">
        <v>2017</v>
      </c>
      <c r="B280" s="29" t="s">
        <v>98</v>
      </c>
      <c r="C280" s="53">
        <f>C82</f>
        <v>5867</v>
      </c>
      <c r="D280" s="53">
        <f>D82</f>
        <v>5416</v>
      </c>
      <c r="E280" s="53">
        <f>E82</f>
        <v>5470</v>
      </c>
      <c r="F280" s="53">
        <f>F82</f>
        <v>4809</v>
      </c>
      <c r="G280" s="53">
        <f>G82</f>
        <v>5253</v>
      </c>
      <c r="H280" s="53">
        <f>H82</f>
        <v>4851</v>
      </c>
      <c r="I280" s="53">
        <f>I82</f>
        <v>5125</v>
      </c>
      <c r="J280" s="53">
        <f>J82</f>
        <v>5127</v>
      </c>
      <c r="K280" s="53">
        <f>K82</f>
        <v>4861</v>
      </c>
      <c r="L280" s="53">
        <f>L82</f>
        <v>5177</v>
      </c>
      <c r="M280" s="53">
        <f>M82</f>
        <v>5281</v>
      </c>
      <c r="N280" s="53">
        <f>N82</f>
        <v>5493</v>
      </c>
      <c r="O280" s="53">
        <f>O82</f>
        <v>62730</v>
      </c>
      <c r="P280" s="14" t="n">
        <v>17</v>
      </c>
      <c r="Q280" s="70" t="str">
        <f>B280</f>
        <v>65-70</v>
      </c>
      <c r="R280" s="37">
        <f>C280-C348</f>
        <v>560.8125</v>
      </c>
      <c r="S280" s="37">
        <f>D280-D348</f>
        <v>109.8125</v>
      </c>
      <c r="T280" s="37">
        <f>E280-E348</f>
        <v>163.8125</v>
      </c>
      <c r="U280" s="37">
        <f>F280-F348</f>
        <v>-497.1875</v>
      </c>
      <c r="V280" s="37">
        <f>G280-G348</f>
        <v>-53.1875</v>
      </c>
      <c r="W280" s="37">
        <f>H280-H348</f>
        <v>-455.1875</v>
      </c>
      <c r="X280" s="37">
        <f>I280-I348</f>
        <v>-181.1875</v>
      </c>
      <c r="Y280" s="37">
        <f>J280-J348</f>
        <v>-179.1875</v>
      </c>
      <c r="Z280" s="37">
        <f>K280-K348</f>
        <v>-445.1875</v>
      </c>
      <c r="AA280" s="37">
        <f>L280-L348</f>
        <v>-129.1875</v>
      </c>
      <c r="AB280" s="37">
        <f>M280-M348</f>
        <v>-25.1875</v>
      </c>
      <c r="AC280" s="37">
        <f>N280-N348</f>
        <v>186.8125</v>
      </c>
      <c r="AD280" s="37">
        <f>O280-O348</f>
        <v>-944.25</v>
      </c>
      <c r="AF280" s="14" t="n">
        <v>17</v>
      </c>
      <c r="AG280" s="70" t="s">
        <v>98</v>
      </c>
      <c r="AH280" s="37">
        <f>R280*100/C348</f>
        <v>10.5690290816146248</v>
      </c>
      <c r="AI280" s="37">
        <f>S280*100/D348</f>
        <v>2.06951789773731143</v>
      </c>
      <c r="AJ280" s="37">
        <f>T280*100/E348</f>
        <v>3.08719772906630219</v>
      </c>
      <c r="AK280" s="37">
        <f>U280*100/F348</f>
        <v>-9.36995724331264235</v>
      </c>
      <c r="AL280" s="37">
        <f>V280*100/G348</f>
        <v>-1.00236751905205002</v>
      </c>
      <c r="AM280" s="37">
        <f>W280*100/H348</f>
        <v>-8.57842848561231541</v>
      </c>
      <c r="AN280" s="37">
        <f>X280*100/I348</f>
        <v>-3.41464563775780627</v>
      </c>
      <c r="AO280" s="37">
        <f>Y280*100/J348</f>
        <v>-3.37695379215302882</v>
      </c>
      <c r="AP280" s="37">
        <f>Z280*100/K348</f>
        <v>-8.38996925758842949</v>
      </c>
      <c r="AQ280" s="37">
        <f>AA280*100/L348</f>
        <v>-2.43465765203359297</v>
      </c>
      <c r="AR280" s="37">
        <f>AB280*100/M348</f>
        <v>-0.47468168058516591</v>
      </c>
      <c r="AS280" s="37">
        <f>AC280*100/N348</f>
        <v>3.52065395352124311</v>
      </c>
      <c r="AT280" s="37">
        <f>AD280*100/O348</f>
        <v>-1.48293855051296237</v>
      </c>
    </row>
    <row r="281" spans="1:46">
      <c r="A281" s="28" t="n">
        <v>2017</v>
      </c>
      <c r="B281" s="29" t="s">
        <v>99</v>
      </c>
      <c r="C281" s="53">
        <f>C83</f>
        <v>7605</v>
      </c>
      <c r="D281" s="53">
        <f>D83</f>
        <v>7076</v>
      </c>
      <c r="E281" s="53">
        <f>E83</f>
        <v>6622</v>
      </c>
      <c r="F281" s="53">
        <f>F83</f>
        <v>6195</v>
      </c>
      <c r="G281" s="53">
        <f>G83</f>
        <v>6205</v>
      </c>
      <c r="H281" s="53">
        <f>H83</f>
        <v>5623</v>
      </c>
      <c r="I281" s="53">
        <f>I83</f>
        <v>5939</v>
      </c>
      <c r="J281" s="53">
        <f>J83</f>
        <v>5894</v>
      </c>
      <c r="K281" s="53">
        <f>K83</f>
        <v>5771</v>
      </c>
      <c r="L281" s="53">
        <f>L83</f>
        <v>6118</v>
      </c>
      <c r="M281" s="53">
        <f>M83</f>
        <v>6016</v>
      </c>
      <c r="N281" s="53">
        <f>N83</f>
        <v>6524</v>
      </c>
      <c r="O281" s="53">
        <f>O83</f>
        <v>75588</v>
      </c>
      <c r="P281" s="14" t="n">
        <v>17</v>
      </c>
      <c r="Q281" s="70" t="str">
        <f>B281</f>
        <v>70-75</v>
      </c>
      <c r="R281" s="37">
        <f>C281-C349</f>
        <v>1284.5625</v>
      </c>
      <c r="S281" s="37">
        <f>D281-D349</f>
        <v>755.5625</v>
      </c>
      <c r="T281" s="37">
        <f>E281-E349</f>
        <v>301.5625</v>
      </c>
      <c r="U281" s="37">
        <f>F281-F349</f>
        <v>-125.4375</v>
      </c>
      <c r="V281" s="37">
        <f>G281-G349</f>
        <v>-115.4375</v>
      </c>
      <c r="W281" s="37">
        <f>H281-H349</f>
        <v>-697.4375</v>
      </c>
      <c r="X281" s="37">
        <f>I281-I349</f>
        <v>-381.4375</v>
      </c>
      <c r="Y281" s="37">
        <f>J281-J349</f>
        <v>-426.4375</v>
      </c>
      <c r="Z281" s="37">
        <f>K281-K349</f>
        <v>-549.4375</v>
      </c>
      <c r="AA281" s="37">
        <f>L281-L349</f>
        <v>-202.4375</v>
      </c>
      <c r="AB281" s="37">
        <f>M281-M349</f>
        <v>-304.4375</v>
      </c>
      <c r="AC281" s="37">
        <f>N281-N349</f>
        <v>203.5625</v>
      </c>
      <c r="AD281" s="37">
        <f>O281-O349</f>
        <v>-257.25</v>
      </c>
      <c r="AF281" s="14" t="n">
        <v>17</v>
      </c>
      <c r="AG281" s="70" t="s">
        <v>99</v>
      </c>
      <c r="AH281" s="37">
        <f>R281*100/C349</f>
        <v>20.3239490937138463</v>
      </c>
      <c r="AI281" s="37">
        <f>S281*100/D349</f>
        <v>11.9542753171754335</v>
      </c>
      <c r="AJ281" s="37">
        <f>T281*100/E349</f>
        <v>4.77122825753755198</v>
      </c>
      <c r="AK281" s="37">
        <f>U281*100/F349</f>
        <v>-1.98463318401613815</v>
      </c>
      <c r="AL281" s="37">
        <f>V281*100/G349</f>
        <v>-1.82641628842940058</v>
      </c>
      <c r="AM281" s="37">
        <f>W281*100/H349</f>
        <v>-11.0346396115775214</v>
      </c>
      <c r="AN281" s="37">
        <f>X281*100/I349</f>
        <v>-6.03498571103661696</v>
      </c>
      <c r="AO281" s="37">
        <f>Y281*100/J349</f>
        <v>-6.74696174117693559</v>
      </c>
      <c r="AP281" s="37">
        <f>Z281*100/K349</f>
        <v>-8.69302955689380674</v>
      </c>
      <c r="AQ281" s="37">
        <f>AA281*100/L349</f>
        <v>-3.20290328003401648</v>
      </c>
      <c r="AR281" s="37">
        <f>AB281*100/M349</f>
        <v>-4.81671561501873846</v>
      </c>
      <c r="AS281" s="37">
        <f>AC281*100/N349</f>
        <v>3.22070268078752475</v>
      </c>
      <c r="AT281" s="37">
        <f>AD281*100/O349</f>
        <v>-0.33917746991406843</v>
      </c>
    </row>
    <row r="282" spans="1:46">
      <c r="A282" s="28" t="n">
        <v>2017</v>
      </c>
      <c r="B282" s="29" t="s">
        <v>100</v>
      </c>
      <c r="C282" s="53">
        <f>C84</f>
        <v>14182</v>
      </c>
      <c r="D282" s="53">
        <f>D84</f>
        <v>13341</v>
      </c>
      <c r="E282" s="53">
        <f>E84</f>
        <v>12543</v>
      </c>
      <c r="F282" s="53">
        <f>F84</f>
        <v>11133</v>
      </c>
      <c r="G282" s="53">
        <f>G84</f>
        <v>11402</v>
      </c>
      <c r="H282" s="53">
        <f>H84</f>
        <v>10483</v>
      </c>
      <c r="I282" s="53">
        <f>I84</f>
        <v>10832</v>
      </c>
      <c r="J282" s="53">
        <f>J84</f>
        <v>10635</v>
      </c>
      <c r="K282" s="53">
        <f>K84</f>
        <v>10490</v>
      </c>
      <c r="L282" s="53">
        <f>L84</f>
        <v>11074</v>
      </c>
      <c r="M282" s="53">
        <f>M84</f>
        <v>11032</v>
      </c>
      <c r="N282" s="53">
        <f>N84</f>
        <v>12085</v>
      </c>
      <c r="O282" s="53">
        <f>O84</f>
        <v>139232</v>
      </c>
      <c r="P282" s="14" t="n">
        <v>17</v>
      </c>
      <c r="Q282" s="70" t="str">
        <f>B282</f>
        <v>75-80</v>
      </c>
      <c r="R282" s="37">
        <f>C282-C350</f>
        <v>2841.08333333329938</v>
      </c>
      <c r="S282" s="37">
        <f>D282-D350</f>
        <v>2000.08333333329938</v>
      </c>
      <c r="T282" s="37">
        <f>E282-E350</f>
        <v>1202.08333333329938</v>
      </c>
      <c r="U282" s="37">
        <f>F282-F350</f>
        <v>-207.916666666700621</v>
      </c>
      <c r="V282" s="37">
        <f>G282-G350</f>
        <v>61.0833333332993789</v>
      </c>
      <c r="W282" s="37">
        <f>H282-H350</f>
        <v>-857.916666666700621</v>
      </c>
      <c r="X282" s="37">
        <f>I282-I350</f>
        <v>-508.916666666700621</v>
      </c>
      <c r="Y282" s="37">
        <f>J282-J350</f>
        <v>-705.916666666700621</v>
      </c>
      <c r="Z282" s="37">
        <f>K282-K350</f>
        <v>-850.916666666700621</v>
      </c>
      <c r="AA282" s="37">
        <f>L282-L350</f>
        <v>-266.916666666700621</v>
      </c>
      <c r="AB282" s="37">
        <f>M282-M350</f>
        <v>-308.916666666700621</v>
      </c>
      <c r="AC282" s="37">
        <f>N282-N350</f>
        <v>744.083333333299379</v>
      </c>
      <c r="AD282" s="37">
        <f>O282-O350</f>
        <v>3141</v>
      </c>
      <c r="AF282" s="14" t="n">
        <v>17</v>
      </c>
      <c r="AG282" s="70" t="s">
        <v>100</v>
      </c>
      <c r="AH282" s="37">
        <f>R282*100/C350</f>
        <v>25.051619871997044</v>
      </c>
      <c r="AI282" s="37">
        <f>S282*100/D350</f>
        <v>17.6359935631302065</v>
      </c>
      <c r="AJ282" s="37">
        <f>T282*100/E350</f>
        <v>10.5995253176180331</v>
      </c>
      <c r="AK282" s="37">
        <f>U282*100/F350</f>
        <v>-1.83333210866288319</v>
      </c>
      <c r="AL282" s="37">
        <f>V282*100/G350</f>
        <v>0.538610194648867768</v>
      </c>
      <c r="AM282" s="37">
        <f>W282*100/H350</f>
        <v>-7.56479120588457832</v>
      </c>
      <c r="AN282" s="37">
        <f>X282*100/I350</f>
        <v>-4.48743855214554532</v>
      </c>
      <c r="AO282" s="37">
        <f>Y282*100/J350</f>
        <v>-6.22451154007273644</v>
      </c>
      <c r="AP282" s="37">
        <f>Z282*100/K350</f>
        <v>-7.50306780022219133</v>
      </c>
      <c r="AQ282" s="37">
        <f>AA282*100/L350</f>
        <v>-2.35357224210300631</v>
      </c>
      <c r="AR282" s="37">
        <f>AB282*100/M350</f>
        <v>-2.72391267607733134</v>
      </c>
      <c r="AS282" s="37">
        <f>AC282*100/N350</f>
        <v>6.56105106142181338</v>
      </c>
      <c r="AT282" s="37">
        <f>AD282*100/O350</f>
        <v>2.30801449030428163</v>
      </c>
    </row>
    <row r="283" spans="1:46">
      <c r="A283" s="28"/>
      <c r="B283" s="29" t="s">
        <v>113</v>
      </c>
      <c r="C283" s="53">
        <f>C280+C281+C282</f>
        <v>27654</v>
      </c>
      <c r="D283" s="53">
        <f>D280+D281+D282</f>
        <v>25833</v>
      </c>
      <c r="E283" s="53">
        <f>E280+E281+E282</f>
        <v>24635</v>
      </c>
      <c r="F283" s="53">
        <f>F280+F281+F282</f>
        <v>22137</v>
      </c>
      <c r="G283" s="53">
        <f>G280+G281+G282</f>
        <v>22860</v>
      </c>
      <c r="H283" s="53">
        <f>H280+H281+H282</f>
        <v>20957</v>
      </c>
      <c r="I283" s="53">
        <f>I280+I281+I282</f>
        <v>21896</v>
      </c>
      <c r="J283" s="53">
        <f>J280+J281+J282</f>
        <v>21656</v>
      </c>
      <c r="K283" s="53">
        <f>K280+K281+K282</f>
        <v>21122</v>
      </c>
      <c r="L283" s="53">
        <f>L280+L281+L282</f>
        <v>22369</v>
      </c>
      <c r="M283" s="53">
        <f>M280+M281+M282</f>
        <v>22329</v>
      </c>
      <c r="N283" s="53">
        <f>N280+N281+N282</f>
        <v>24102</v>
      </c>
      <c r="O283" s="53">
        <f>O280+O281+O282</f>
        <v>277550</v>
      </c>
      <c r="P283" s="14" t="n">
        <v>17</v>
      </c>
      <c r="Q283" s="71" t="str">
        <f>B283</f>
        <v>65-80</v>
      </c>
      <c r="R283" s="37">
        <f>C283-C351</f>
        <v>4686.45833333329938</v>
      </c>
      <c r="S283" s="37">
        <f>D283-D351</f>
        <v>2865.45833333329938</v>
      </c>
      <c r="T283" s="37">
        <f>E283-E351</f>
        <v>1667.45833333329938</v>
      </c>
      <c r="U283" s="37">
        <f>F283-F351</f>
        <v>-830.541666666700621</v>
      </c>
      <c r="V283" s="37">
        <f>G283-G351</f>
        <v>-107.541666666700621</v>
      </c>
      <c r="W283" s="37">
        <f>H283-H351</f>
        <v>-2010.54166666670062</v>
      </c>
      <c r="X283" s="37">
        <f>I283-I351</f>
        <v>-1071.54166666670062</v>
      </c>
      <c r="Y283" s="37">
        <f>J283-J351</f>
        <v>-1311.54166666670062</v>
      </c>
      <c r="Z283" s="37">
        <f>K283-K351</f>
        <v>-1845.54166666670062</v>
      </c>
      <c r="AA283" s="37">
        <f>L283-L351</f>
        <v>-598.541666666700621</v>
      </c>
      <c r="AB283" s="37">
        <f>M283-M351</f>
        <v>-638.541666666700621</v>
      </c>
      <c r="AC283" s="37">
        <f>N283-N351</f>
        <v>1134.45833333329938</v>
      </c>
      <c r="AD283" s="37">
        <f>O283-O351</f>
        <v>1939.5</v>
      </c>
      <c r="AF283" s="14" t="n">
        <v>17</v>
      </c>
      <c r="AG283" s="71" t="s">
        <v>113</v>
      </c>
      <c r="AH283" s="37">
        <f>R283*100/C351</f>
        <v>20.404701562531006</v>
      </c>
      <c r="AI283" s="37">
        <f>S283*100/D351</f>
        <v>12.4761211927700675</v>
      </c>
      <c r="AJ283" s="37">
        <f>T283*100/E351</f>
        <v>7.26006447504705754</v>
      </c>
      <c r="AK283" s="37">
        <f>U283*100/F351</f>
        <v>-3.6161539563987577</v>
      </c>
      <c r="AL283" s="37">
        <f>V283*100/G351</f>
        <v>-0.46823324945907725</v>
      </c>
      <c r="AM283" s="37">
        <f>W283*100/H351</f>
        <v>-8.75383920423944772</v>
      </c>
      <c r="AN283" s="37">
        <f>X283*100/I351</f>
        <v>-4.66546085871198013</v>
      </c>
      <c r="AO283" s="37">
        <f>Y283*100/J351</f>
        <v>-5.71041379047618936</v>
      </c>
      <c r="AP283" s="37">
        <f>Z283*100/K351</f>
        <v>-8.03543406365155377</v>
      </c>
      <c r="AQ283" s="37">
        <f>AA283*100/L351</f>
        <v>-2.60603278902668833</v>
      </c>
      <c r="AR283" s="37">
        <f>AB283*100/M351</f>
        <v>-2.78019161098738987</v>
      </c>
      <c r="AS283" s="37">
        <f>AC283*100/N351</f>
        <v>4.93939817242070944</v>
      </c>
      <c r="AT283" s="37">
        <f>AD283*100/O351</f>
        <v>0.703710489984960663</v>
      </c>
    </row>
    <row r="284" spans="1:46">
      <c r="A284" s="22"/>
      <c r="B284" s="8"/>
      <c r="C284" s="47"/>
      <c r="D284" s="47"/>
      <c r="E284" s="47"/>
      <c r="F284" s="47"/>
      <c r="G284" s="47"/>
      <c r="H284" s="47"/>
      <c r="I284" s="47"/>
      <c r="J284" s="47"/>
      <c r="K284" s="47"/>
      <c r="L284" s="47"/>
      <c r="M284" s="47"/>
      <c r="N284" s="47"/>
      <c r="O284" s="47"/>
      <c r="Q284" s="40"/>
      <c r="R284" s="41"/>
      <c r="S284" s="41"/>
      <c r="T284" s="41"/>
      <c r="U284" s="41"/>
      <c r="V284" s="41"/>
      <c r="W284" s="41"/>
      <c r="X284" s="41"/>
      <c r="Y284" s="41"/>
      <c r="Z284" s="41"/>
      <c r="AA284" s="41"/>
      <c r="AB284" s="41"/>
      <c r="AC284" s="41"/>
      <c r="AD284" s="41"/>
      <c r="AG284" s="40"/>
      <c r="AH284" s="41"/>
      <c r="AI284" s="41"/>
      <c r="AJ284" s="41"/>
      <c r="AK284" s="41"/>
      <c r="AL284" s="41"/>
      <c r="AM284" s="41"/>
      <c r="AN284" s="41"/>
      <c r="AO284" s="41"/>
      <c r="AP284" s="41"/>
      <c r="AQ284" s="41"/>
      <c r="AR284" s="41"/>
      <c r="AS284" s="41"/>
      <c r="AT284" s="41"/>
    </row>
    <row r="285" spans="1:46">
      <c r="A285" s="26" t="n">
        <v>2017</v>
      </c>
      <c r="B285" s="27" t="s">
        <v>101</v>
      </c>
      <c r="C285" s="52">
        <f>C85</f>
        <v>16835</v>
      </c>
      <c r="D285" s="52">
        <f>D85</f>
        <v>16026</v>
      </c>
      <c r="E285" s="52">
        <f>E85</f>
        <v>14616</v>
      </c>
      <c r="F285" s="52">
        <f>F85</f>
        <v>12809</v>
      </c>
      <c r="G285" s="52">
        <f>G85</f>
        <v>13340</v>
      </c>
      <c r="H285" s="52">
        <f>H85</f>
        <v>12278</v>
      </c>
      <c r="I285" s="52">
        <f>I85</f>
        <v>12590</v>
      </c>
      <c r="J285" s="52">
        <f>J85</f>
        <v>12585</v>
      </c>
      <c r="K285" s="52">
        <f>K85</f>
        <v>12351</v>
      </c>
      <c r="L285" s="52">
        <f>L85</f>
        <v>13526</v>
      </c>
      <c r="M285" s="52">
        <f>M85</f>
        <v>13492</v>
      </c>
      <c r="N285" s="52">
        <f>N85</f>
        <v>14894</v>
      </c>
      <c r="O285" s="52">
        <f>O85</f>
        <v>165342</v>
      </c>
      <c r="P285" s="14" t="n">
        <v>17</v>
      </c>
      <c r="Q285" s="69" t="str">
        <f>B285</f>
        <v>80-85</v>
      </c>
      <c r="R285" s="36">
        <f>C285-C353</f>
        <v>2682.0625</v>
      </c>
      <c r="S285" s="36">
        <f>D285-D353</f>
        <v>1873.0625</v>
      </c>
      <c r="T285" s="36">
        <f>E285-E353</f>
        <v>463.0625</v>
      </c>
      <c r="U285" s="36">
        <f>F285-F353</f>
        <v>-1343.9375</v>
      </c>
      <c r="V285" s="36">
        <f>G285-G353</f>
        <v>-812.9375</v>
      </c>
      <c r="W285" s="36">
        <f>H285-H353</f>
        <v>-1874.9375</v>
      </c>
      <c r="X285" s="36">
        <f>I285-I353</f>
        <v>-1562.9375</v>
      </c>
      <c r="Y285" s="36">
        <f>J285-J353</f>
        <v>-1567.9375</v>
      </c>
      <c r="Z285" s="36">
        <f>K285-K353</f>
        <v>-1801.9375</v>
      </c>
      <c r="AA285" s="36">
        <f>L285-L353</f>
        <v>-626.9375</v>
      </c>
      <c r="AB285" s="36">
        <f>M285-M353</f>
        <v>-660.9375</v>
      </c>
      <c r="AC285" s="36">
        <f>N285-N353</f>
        <v>741.0625</v>
      </c>
      <c r="AD285" s="36">
        <f>O285-O353</f>
        <v>-4493.25</v>
      </c>
      <c r="AF285" s="14" t="n">
        <v>17</v>
      </c>
      <c r="AG285" s="69" t="s">
        <v>101</v>
      </c>
      <c r="AH285" s="36">
        <f>R285*100/C353</f>
        <v>18.950571215339572</v>
      </c>
      <c r="AI285" s="36">
        <f>S285*100/D353</f>
        <v>13.2344433796870788</v>
      </c>
      <c r="AJ285" s="36">
        <f>T285*100/E353</f>
        <v>3.27184727552142451</v>
      </c>
      <c r="AK285" s="36">
        <f>U285*100/F353</f>
        <v>-9.49582021400151</v>
      </c>
      <c r="AL285" s="36">
        <f>V285*100/G353</f>
        <v>-5.74394891519869955</v>
      </c>
      <c r="AM285" s="36">
        <f>W285*100/H353</f>
        <v>-13.2476915128043213</v>
      </c>
      <c r="AN285" s="36">
        <f>X285*100/I353</f>
        <v>-11.0432021620953247</v>
      </c>
      <c r="AO285" s="36">
        <f>Y285*100/J353</f>
        <v>-11.0785305170746362</v>
      </c>
      <c r="AP285" s="36">
        <f>Z285*100/K353</f>
        <v>-12.7318975301063819</v>
      </c>
      <c r="AQ285" s="36">
        <f>AA285*100/L353</f>
        <v>-4.42973410996833739</v>
      </c>
      <c r="AR285" s="36">
        <f>AB285*100/M353</f>
        <v>-4.66996692382765044</v>
      </c>
      <c r="AS285" s="36">
        <f>AC285*100/N353</f>
        <v>5.23610381237110634</v>
      </c>
      <c r="AT285" s="36">
        <f>AD285*100/O353</f>
        <v>-2.64565218351313991</v>
      </c>
    </row>
    <row r="286" spans="1:46">
      <c r="A286" s="26" t="n">
        <v>2017</v>
      </c>
      <c r="B286" s="27" t="s">
        <v>102</v>
      </c>
      <c r="C286" s="52">
        <f>C86</f>
        <v>18767</v>
      </c>
      <c r="D286" s="52">
        <f>D86</f>
        <v>17997</v>
      </c>
      <c r="E286" s="52">
        <f>E86</f>
        <v>15722</v>
      </c>
      <c r="F286" s="52">
        <f>F86</f>
        <v>13474</v>
      </c>
      <c r="G286" s="52">
        <f>G86</f>
        <v>13911</v>
      </c>
      <c r="H286" s="52">
        <f>H86</f>
        <v>12515</v>
      </c>
      <c r="I286" s="52">
        <f>I86</f>
        <v>13027</v>
      </c>
      <c r="J286" s="52">
        <f>J86</f>
        <v>12997</v>
      </c>
      <c r="K286" s="52">
        <f>K86</f>
        <v>12708</v>
      </c>
      <c r="L286" s="52">
        <f>L86</f>
        <v>13738</v>
      </c>
      <c r="M286" s="52">
        <f>M86</f>
        <v>13777</v>
      </c>
      <c r="N286" s="52">
        <f>N86</f>
        <v>15311</v>
      </c>
      <c r="O286" s="52">
        <f>O86</f>
        <v>173944</v>
      </c>
      <c r="P286" s="14" t="n">
        <v>17</v>
      </c>
      <c r="Q286" s="69" t="str">
        <f>B286</f>
        <v>85-90</v>
      </c>
      <c r="R286" s="36">
        <f>C286-C354</f>
        <v>4432.6875</v>
      </c>
      <c r="S286" s="36">
        <f>D286-D354</f>
        <v>3662.6875</v>
      </c>
      <c r="T286" s="36">
        <f>E286-E354</f>
        <v>1387.6875</v>
      </c>
      <c r="U286" s="36">
        <f>F286-F354</f>
        <v>-860.3125</v>
      </c>
      <c r="V286" s="36">
        <f>G286-G354</f>
        <v>-423.3125</v>
      </c>
      <c r="W286" s="36">
        <f>H286-H354</f>
        <v>-1819.3125</v>
      </c>
      <c r="X286" s="36">
        <f>I286-I354</f>
        <v>-1307.3125</v>
      </c>
      <c r="Y286" s="36">
        <f>J286-J354</f>
        <v>-1337.3125</v>
      </c>
      <c r="Z286" s="36">
        <f>K286-K354</f>
        <v>-1626.3125</v>
      </c>
      <c r="AA286" s="36">
        <f>L286-L354</f>
        <v>-596.3125</v>
      </c>
      <c r="AB286" s="36">
        <f>M286-M354</f>
        <v>-557.3125</v>
      </c>
      <c r="AC286" s="36">
        <f>N286-N354</f>
        <v>976.6875</v>
      </c>
      <c r="AD286" s="36">
        <f>O286-O354</f>
        <v>1932.25</v>
      </c>
      <c r="AF286" s="14" t="n">
        <v>17</v>
      </c>
      <c r="AG286" s="69" t="s">
        <v>102</v>
      </c>
      <c r="AH286" s="36">
        <f>R286*100/C354</f>
        <v>30.9236142298418564</v>
      </c>
      <c r="AI286" s="36">
        <f>S286*100/D354</f>
        <v>25.5518881704302174</v>
      </c>
      <c r="AJ286" s="36">
        <f>T286*100/E354</f>
        <v>9.68087935853219328</v>
      </c>
      <c r="AK286" s="36">
        <f>U286*100/F354</f>
        <v>-6.00177022790594261</v>
      </c>
      <c r="AL286" s="36">
        <f>V286*100/G354</f>
        <v>-2.95314128249959662</v>
      </c>
      <c r="AM286" s="36">
        <f>W286*100/H354</f>
        <v>-12.6920108655368011</v>
      </c>
      <c r="AN286" s="36">
        <f>X286*100/I354</f>
        <v>-9.12016184940854302</v>
      </c>
      <c r="AO286" s="36">
        <f>Y286*100/J354</f>
        <v>-9.32944987769730893</v>
      </c>
      <c r="AP286" s="36">
        <f>Z286*100/K354</f>
        <v>-11.3455912168790789</v>
      </c>
      <c r="AQ286" s="36">
        <f>AA286*100/L354</f>
        <v>-4.16003557896480913</v>
      </c>
      <c r="AR286" s="36">
        <f>AB286*100/M354</f>
        <v>-3.88796114218941433</v>
      </c>
      <c r="AS286" s="36">
        <f>AC286*100/N354</f>
        <v>6.81363337097611055</v>
      </c>
      <c r="AT286" s="36">
        <f>AD286*100/O354</f>
        <v>1.12332442405824029</v>
      </c>
    </row>
    <row r="287" spans="1:46">
      <c r="A287" s="26" t="n">
        <v>2017</v>
      </c>
      <c r="B287" s="27" t="s">
        <v>103</v>
      </c>
      <c r="C287" s="52">
        <f>C87</f>
        <v>14348</v>
      </c>
      <c r="D287" s="52">
        <f>D87</f>
        <v>13824</v>
      </c>
      <c r="E287" s="52">
        <f>E87</f>
        <v>11496</v>
      </c>
      <c r="F287" s="52">
        <f>F87</f>
        <v>9877</v>
      </c>
      <c r="G287" s="52">
        <f>G87</f>
        <v>9998</v>
      </c>
      <c r="H287" s="52">
        <f>H87</f>
        <v>9288</v>
      </c>
      <c r="I287" s="52">
        <f>I87</f>
        <v>9199</v>
      </c>
      <c r="J287" s="52">
        <f>J87</f>
        <v>9263</v>
      </c>
      <c r="K287" s="52">
        <f>K87</f>
        <v>9063</v>
      </c>
      <c r="L287" s="52">
        <f>L87</f>
        <v>10229</v>
      </c>
      <c r="M287" s="52">
        <f>M87</f>
        <v>10124</v>
      </c>
      <c r="N287" s="52">
        <f>N87</f>
        <v>11146</v>
      </c>
      <c r="O287" s="52">
        <f>O87</f>
        <v>127855</v>
      </c>
      <c r="P287" s="14" t="n">
        <v>17</v>
      </c>
      <c r="Q287" s="69" t="str">
        <f>B287</f>
        <v>90-95</v>
      </c>
      <c r="R287" s="36">
        <f>C287-C355</f>
        <v>3662.39583333329938</v>
      </c>
      <c r="S287" s="36">
        <f>D287-D355</f>
        <v>3138.39583333329938</v>
      </c>
      <c r="T287" s="36">
        <f>E287-E355</f>
        <v>810.395833333299379</v>
      </c>
      <c r="U287" s="36">
        <f>F287-F355</f>
        <v>-808.604166666700621</v>
      </c>
      <c r="V287" s="36">
        <f>G287-G355</f>
        <v>-687.604166666700621</v>
      </c>
      <c r="W287" s="36">
        <f>H287-H355</f>
        <v>-1397.60416666670062</v>
      </c>
      <c r="X287" s="36">
        <f>I287-I355</f>
        <v>-1486.60416666670062</v>
      </c>
      <c r="Y287" s="36">
        <f>J287-J355</f>
        <v>-1422.60416666670062</v>
      </c>
      <c r="Z287" s="36">
        <f>K287-K355</f>
        <v>-1622.60416666670062</v>
      </c>
      <c r="AA287" s="36">
        <f>L287-L355</f>
        <v>-456.604166666700621</v>
      </c>
      <c r="AB287" s="36">
        <f>M287-M355</f>
        <v>-561.604166666700621</v>
      </c>
      <c r="AC287" s="36">
        <f>N287-N355</f>
        <v>460.395833333299379</v>
      </c>
      <c r="AD287" s="36">
        <f>O287-O355</f>
        <v>-372.25</v>
      </c>
      <c r="AF287" s="14" t="n">
        <v>17</v>
      </c>
      <c r="AG287" s="69" t="s">
        <v>103</v>
      </c>
      <c r="AH287" s="36">
        <f>R287*100/C355</f>
        <v>34.2741110021461566</v>
      </c>
      <c r="AI287" s="36">
        <f>S287*100/D355</f>
        <v>29.3703171517750548</v>
      </c>
      <c r="AJ287" s="36">
        <f>T287*100/E355</f>
        <v>7.58399638142403898</v>
      </c>
      <c r="AK287" s="36">
        <f>U287*100/F355</f>
        <v>-7.56722927458896777</v>
      </c>
      <c r="AL287" s="36">
        <f>V287*100/G355</f>
        <v>-6.4348646641025109</v>
      </c>
      <c r="AM287" s="36">
        <f>W287*100/H355</f>
        <v>-13.0793181636511324</v>
      </c>
      <c r="AN287" s="36">
        <f>X287*100/I355</f>
        <v>-13.9122144473973695</v>
      </c>
      <c r="AO287" s="36">
        <f>Y287*100/J355</f>
        <v>-13.3132777939169298</v>
      </c>
      <c r="AP287" s="36">
        <f>Z287*100/K355</f>
        <v>-15.1849548360433051</v>
      </c>
      <c r="AQ287" s="36">
        <f>AA287*100/L355</f>
        <v>-4.2730776804465469</v>
      </c>
      <c r="AR287" s="36">
        <f>AB287*100/M355</f>
        <v>-5.25570812756289385</v>
      </c>
      <c r="AS287" s="36">
        <f>AC287*100/N355</f>
        <v>4.30856155770288307</v>
      </c>
      <c r="AT287" s="36">
        <f>AD287*100/O355</f>
        <v>-0.290304907888143902</v>
      </c>
    </row>
    <row r="288" spans="1:46">
      <c r="A288" s="26" t="n">
        <v>2017</v>
      </c>
      <c r="B288" s="27" t="s">
        <v>114</v>
      </c>
      <c r="C288" s="52">
        <f>C88</f>
        <v>5663</v>
      </c>
      <c r="D288" s="52">
        <f>D88</f>
        <v>5391</v>
      </c>
      <c r="E288" s="52">
        <f>E88</f>
        <v>4679</v>
      </c>
      <c r="F288" s="52">
        <f>F88</f>
        <v>3751</v>
      </c>
      <c r="G288" s="52">
        <f>G88</f>
        <v>3918</v>
      </c>
      <c r="H288" s="52">
        <f>H88</f>
        <v>3566</v>
      </c>
      <c r="I288" s="52">
        <f>I88</f>
        <v>3615</v>
      </c>
      <c r="J288" s="52">
        <f>J88</f>
        <v>3816</v>
      </c>
      <c r="K288" s="52">
        <f>K88</f>
        <v>3588</v>
      </c>
      <c r="L288" s="52">
        <f>L88</f>
        <v>4059</v>
      </c>
      <c r="M288" s="52">
        <f>M88</f>
        <v>4111</v>
      </c>
      <c r="N288" s="52">
        <f>N88</f>
        <v>4510</v>
      </c>
      <c r="O288" s="52">
        <f>O88</f>
        <v>50667</v>
      </c>
      <c r="P288" s="14" t="n">
        <v>17</v>
      </c>
      <c r="Q288" s="72" t="str">
        <f>B288</f>
        <v>95+</v>
      </c>
      <c r="R288" s="36">
        <f>C288-C356</f>
        <v>1432.5833333333303</v>
      </c>
      <c r="S288" s="36">
        <f>D288-D356</f>
        <v>1160.5833333333303</v>
      </c>
      <c r="T288" s="36">
        <f>E288-E356</f>
        <v>448.583333333330302</v>
      </c>
      <c r="U288" s="36">
        <f>F288-F356</f>
        <v>-479.416666666669698</v>
      </c>
      <c r="V288" s="36">
        <f>G288-G356</f>
        <v>-312.416666666669698</v>
      </c>
      <c r="W288" s="36">
        <f>H288-H356</f>
        <v>-664.416666666669698</v>
      </c>
      <c r="X288" s="36">
        <f>I288-I356</f>
        <v>-615.416666666669698</v>
      </c>
      <c r="Y288" s="36">
        <f>J288-J356</f>
        <v>-414.416666666669698</v>
      </c>
      <c r="Z288" s="36">
        <f>K288-K356</f>
        <v>-642.416666666669698</v>
      </c>
      <c r="AA288" s="36">
        <f>L288-L356</f>
        <v>-171.416666666669698</v>
      </c>
      <c r="AB288" s="36">
        <f>M288-M356</f>
        <v>-119.416666666669698</v>
      </c>
      <c r="AC288" s="36">
        <f>N288-N356</f>
        <v>279.583333333330302</v>
      </c>
      <c r="AD288" s="36">
        <f>O288-O356</f>
        <v>-98</v>
      </c>
      <c r="AF288" s="14" t="n">
        <v>17</v>
      </c>
      <c r="AG288" s="72" t="s">
        <v>114</v>
      </c>
      <c r="AH288" s="36">
        <f>R288*100/C356</f>
        <v>33.8638825962768593</v>
      </c>
      <c r="AI288" s="36">
        <f>S288*100/D356</f>
        <v>27.4342558849600096</v>
      </c>
      <c r="AJ288" s="36">
        <f>T288*100/E356</f>
        <v>10.6037624347482637</v>
      </c>
      <c r="AK288" s="36">
        <f>U288*100/F356</f>
        <v>-11.3326110509209812</v>
      </c>
      <c r="AL288" s="36">
        <f>V288*100/G356</f>
        <v>-7.38500935684041604</v>
      </c>
      <c r="AM288" s="36">
        <f>W288*100/H356</f>
        <v>-15.7057027479563374</v>
      </c>
      <c r="AN288" s="36">
        <f>X288*100/I356</f>
        <v>-14.5474244065794043</v>
      </c>
      <c r="AO288" s="36">
        <f>Y288*100/J356</f>
        <v>-9.79611937358423468</v>
      </c>
      <c r="AP288" s="36">
        <f>Z288*100/K356</f>
        <v>-15.1856594110115921</v>
      </c>
      <c r="AQ288" s="36">
        <f>AA288*100/L356</f>
        <v>-4.05200433369455038</v>
      </c>
      <c r="AR288" s="36">
        <f>AB288*100/M356</f>
        <v>-2.82281099182515316</v>
      </c>
      <c r="AS288" s="36">
        <f>AC288*100/N356</f>
        <v>6.60888407367272279</v>
      </c>
      <c r="AT288" s="36">
        <f>AD288*100/O356</f>
        <v>-0.193046390229488818</v>
      </c>
    </row>
    <row r="289" spans="18:46">
      <c r="R289" s="14"/>
      <c r="S289" s="14"/>
      <c r="T289" s="14"/>
      <c r="U289" s="14"/>
      <c r="V289" s="14"/>
      <c r="W289" s="14"/>
      <c r="X289" s="14"/>
      <c r="Y289" s="14"/>
      <c r="Z289" s="14"/>
      <c r="AA289" s="14"/>
      <c r="AB289" s="14"/>
      <c r="AC289" s="14"/>
      <c r="AD289" s="14"/>
      <c r="AG289" s="14"/>
      <c r="AH289" s="14"/>
      <c r="AI289" s="14"/>
      <c r="AJ289" s="14"/>
      <c r="AK289" s="14"/>
      <c r="AL289" s="14"/>
      <c r="AM289" s="14"/>
      <c r="AN289" s="14"/>
      <c r="AO289" s="14"/>
      <c r="AP289" s="14"/>
      <c r="AQ289" s="14"/>
      <c r="AR289" s="14"/>
      <c r="AS289" s="14"/>
      <c r="AT289" s="14"/>
    </row>
    <row r="290" spans="1:46">
      <c r="A290" s="254" t="s">
        <v>37</v>
      </c>
      <c r="B290" s="255" t="s">
        <v>61</v>
      </c>
      <c r="C290" s="56">
        <f>SUM(C285:C288)</f>
        <v>55613</v>
      </c>
      <c r="D290" s="56">
        <f>SUM(D285:D288)</f>
        <v>53238</v>
      </c>
      <c r="E290" s="56">
        <f>SUM(E285:E288)</f>
        <v>46513</v>
      </c>
      <c r="F290" s="56">
        <f>SUM(F285:F288)</f>
        <v>39911</v>
      </c>
      <c r="G290" s="56">
        <f>SUM(G285:G288)</f>
        <v>41167</v>
      </c>
      <c r="H290" s="56">
        <f>SUM(H285:H288)</f>
        <v>37647</v>
      </c>
      <c r="I290" s="56">
        <f>SUM(I285:I288)</f>
        <v>38431</v>
      </c>
      <c r="J290" s="56">
        <f>SUM(J285:J288)</f>
        <v>38661</v>
      </c>
      <c r="K290" s="56">
        <f>SUM(K285:K288)</f>
        <v>37710</v>
      </c>
      <c r="L290" s="56">
        <f>SUM(L285:L288)</f>
        <v>41552</v>
      </c>
      <c r="M290" s="56">
        <f>SUM(M285:M288)</f>
        <v>41504</v>
      </c>
      <c r="N290" s="56">
        <f>SUM(N285:N288)</f>
        <v>45861</v>
      </c>
      <c r="O290" s="56">
        <f>SUM(O285:O288)</f>
        <v>517808</v>
      </c>
      <c r="P290" s="14" t="n">
        <v>17</v>
      </c>
      <c r="Q290" s="74" t="str">
        <f>B290</f>
        <v>80+</v>
      </c>
      <c r="R290" s="65">
        <f>C290-C358</f>
        <v>12209.7291666667006</v>
      </c>
      <c r="S290" s="65">
        <f>D290-D358</f>
        <v>9834.72916666670062</v>
      </c>
      <c r="T290" s="65">
        <f>E290-E358</f>
        <v>3109.72916666670062</v>
      </c>
      <c r="U290" s="65">
        <f>F290-F358</f>
        <v>-3492.27083333329938</v>
      </c>
      <c r="V290" s="65">
        <f>G290-G358</f>
        <v>-2236.27083333329938</v>
      </c>
      <c r="W290" s="65">
        <f>H290-H358</f>
        <v>-5756.27083333329938</v>
      </c>
      <c r="X290" s="65">
        <f>I290-I358</f>
        <v>-4972.27083333329938</v>
      </c>
      <c r="Y290" s="65">
        <f>J290-J358</f>
        <v>-4742.27083333329938</v>
      </c>
      <c r="Z290" s="65">
        <f>K290-K358</f>
        <v>-5693.27083333329938</v>
      </c>
      <c r="AA290" s="65">
        <f>L290-L358</f>
        <v>-1851.27083333329938</v>
      </c>
      <c r="AB290" s="65">
        <f>M290-M358</f>
        <v>-1899.27083333329938</v>
      </c>
      <c r="AC290" s="65">
        <f>N290-N358</f>
        <v>2457.72916666670062</v>
      </c>
      <c r="AD290" s="65">
        <f>O290-O358</f>
        <v>-3031.25</v>
      </c>
      <c r="AF290" s="14" t="n">
        <v>17</v>
      </c>
      <c r="AG290" s="74" t="s">
        <v>61</v>
      </c>
      <c r="AH290" s="65">
        <f>R290*100/C358</f>
        <v>28.1308964330166198</v>
      </c>
      <c r="AI290" s="65">
        <f>S290*100/D358</f>
        <v>22.6589585942304659</v>
      </c>
      <c r="AJ290" s="65">
        <f>T290*100/E358</f>
        <v>7.16473460861492839</v>
      </c>
      <c r="AK290" s="65">
        <f>U290*100/F358</f>
        <v>-8.04610059629715479</v>
      </c>
      <c r="AL290" s="65">
        <f>V290*100/G358</f>
        <v>-5.15230946976435078</v>
      </c>
      <c r="AM290" s="65">
        <f>W290*100/H358</f>
        <v>-13.2622973403021476</v>
      </c>
      <c r="AN290" s="65">
        <f>X290*100/I358</f>
        <v>-11.4559818600460019</v>
      </c>
      <c r="AO290" s="65">
        <f>Y290*100/J358</f>
        <v>-10.9260678798688158</v>
      </c>
      <c r="AP290" s="65">
        <f>Z290*100/K358</f>
        <v>-13.117146989210136</v>
      </c>
      <c r="AQ290" s="65">
        <f>AA290*100/L358</f>
        <v>-4.26527954642427876</v>
      </c>
      <c r="AR290" s="65">
        <f>AB290*100/M358</f>
        <v>-4.37587029011343098</v>
      </c>
      <c r="AS290" s="65">
        <f>AC290*100/N358</f>
        <v>5.66254367350395071</v>
      </c>
      <c r="AT290" s="65">
        <f>AD290*100/O358</f>
        <v>-0.581993388555105984</v>
      </c>
    </row>
    <row r="291" spans="1:46">
      <c r="A291" s="258" t="s">
        <v>37</v>
      </c>
      <c r="B291" s="256" t="s">
        <v>62</v>
      </c>
      <c r="C291" s="59">
        <f>C290+C283</f>
        <v>83267</v>
      </c>
      <c r="D291" s="59">
        <f>D290+D283</f>
        <v>79071</v>
      </c>
      <c r="E291" s="59">
        <f>E290+E283</f>
        <v>71148</v>
      </c>
      <c r="F291" s="59">
        <f>F290+F283</f>
        <v>62048</v>
      </c>
      <c r="G291" s="59">
        <f>G290+G283</f>
        <v>64027</v>
      </c>
      <c r="H291" s="59">
        <f>H290+H283</f>
        <v>58604</v>
      </c>
      <c r="I291" s="59">
        <f>I290+I283</f>
        <v>60327</v>
      </c>
      <c r="J291" s="59">
        <f>J290+J283</f>
        <v>60317</v>
      </c>
      <c r="K291" s="59">
        <f>K290+K283</f>
        <v>58832</v>
      </c>
      <c r="L291" s="59">
        <f>L290+L283</f>
        <v>63921</v>
      </c>
      <c r="M291" s="59">
        <f>M290+M283</f>
        <v>63833</v>
      </c>
      <c r="N291" s="59">
        <f>N290+N283</f>
        <v>69963</v>
      </c>
      <c r="O291" s="59">
        <f>O290+O283</f>
        <v>795358</v>
      </c>
      <c r="P291" s="14" t="n">
        <v>17</v>
      </c>
      <c r="Q291" s="74" t="str">
        <f>B291</f>
        <v>65+</v>
      </c>
      <c r="R291" s="65">
        <f>C291-C359</f>
        <v>16896.1875</v>
      </c>
      <c r="S291" s="65">
        <f>D291-D359</f>
        <v>12700.1875</v>
      </c>
      <c r="T291" s="65">
        <f>E291-E359</f>
        <v>4777.1875</v>
      </c>
      <c r="U291" s="65">
        <f>F291-F359</f>
        <v>-4322.8125</v>
      </c>
      <c r="V291" s="65">
        <f>G291-G359</f>
        <v>-2343.8125</v>
      </c>
      <c r="W291" s="65">
        <f>H291-H359</f>
        <v>-7766.8125</v>
      </c>
      <c r="X291" s="65">
        <f>I291-I359</f>
        <v>-6043.8125</v>
      </c>
      <c r="Y291" s="65">
        <f>J291-J359</f>
        <v>-6053.8125</v>
      </c>
      <c r="Z291" s="65">
        <f>K291-K359</f>
        <v>-7538.8125</v>
      </c>
      <c r="AA291" s="65">
        <f>L291-L359</f>
        <v>-2449.8125</v>
      </c>
      <c r="AB291" s="65">
        <f>M291-M359</f>
        <v>-2537.8125</v>
      </c>
      <c r="AC291" s="65">
        <f>N291-N359</f>
        <v>3592.1875</v>
      </c>
      <c r="AD291" s="65">
        <f>O291-O359</f>
        <v>-1091.75</v>
      </c>
      <c r="AF291" s="14" t="n">
        <v>17</v>
      </c>
      <c r="AG291" s="74" t="s">
        <v>62</v>
      </c>
      <c r="AH291" s="65">
        <f>R291*100/C359</f>
        <v>25.4572557779068909</v>
      </c>
      <c r="AI291" s="65">
        <f>S291*100/D359</f>
        <v>19.1351996783224543</v>
      </c>
      <c r="AJ291" s="65">
        <f>T291*100/E359</f>
        <v>7.19772339686213769</v>
      </c>
      <c r="AK291" s="65">
        <f>U291*100/F359</f>
        <v>-6.51312276763223252</v>
      </c>
      <c r="AL291" s="65">
        <f>V291*100/G359</f>
        <v>-3.53139039845263314</v>
      </c>
      <c r="AM291" s="65">
        <f>W291*100/H359</f>
        <v>-11.7021507006562562</v>
      </c>
      <c r="AN291" s="65">
        <f>X291*100/I359</f>
        <v>-9.10613004775254176</v>
      </c>
      <c r="AO291" s="65">
        <f>Y291*100/J359</f>
        <v>-9.12119691166956947</v>
      </c>
      <c r="AP291" s="65">
        <f>Z291*100/K359</f>
        <v>-11.3586262033480452</v>
      </c>
      <c r="AQ291" s="65">
        <f>AA291*100/L359</f>
        <v>-3.691099155973117</v>
      </c>
      <c r="AR291" s="65">
        <f>AB291*100/M359</f>
        <v>-3.82368755844295283</v>
      </c>
      <c r="AS291" s="65">
        <f>AC291*100/N359</f>
        <v>5.4123000226944642</v>
      </c>
      <c r="AT291" s="65">
        <f>AD291*100/O359</f>
        <v>-0.137077072345116568</v>
      </c>
    </row>
    <row r="292" spans="1:46">
      <c r="A292" s="258" t="s">
        <v>37</v>
      </c>
      <c r="B292" s="58" t="s">
        <v>115</v>
      </c>
      <c r="C292" s="59">
        <f>C268+C273+C278</f>
        <v>12766</v>
      </c>
      <c r="D292" s="59">
        <f>D268+D273+D278</f>
        <v>11578</v>
      </c>
      <c r="E292" s="59">
        <f>E268+E273+E278</f>
        <v>11786</v>
      </c>
      <c r="F292" s="59">
        <f>F268+F273+F278</f>
        <v>11156</v>
      </c>
      <c r="G292" s="59">
        <f>G268+G273+G278</f>
        <v>11656</v>
      </c>
      <c r="H292" s="59">
        <f>H268+H273+H278</f>
        <v>11040</v>
      </c>
      <c r="I292" s="59">
        <f>I268+I273+I278</f>
        <v>11084</v>
      </c>
      <c r="J292" s="59">
        <f>J268+J273+J278</f>
        <v>11171</v>
      </c>
      <c r="K292" s="59">
        <f>K268+K273+K278</f>
        <v>10559</v>
      </c>
      <c r="L292" s="59">
        <f>L268+L273+L278</f>
        <v>11308</v>
      </c>
      <c r="M292" s="59">
        <f>M268+M273+M278</f>
        <v>11154</v>
      </c>
      <c r="N292" s="59">
        <f>N268+N273+N278</f>
        <v>11647</v>
      </c>
      <c r="O292" s="59">
        <f>O268+O273+O278</f>
        <v>136905</v>
      </c>
      <c r="P292" s="14" t="n">
        <v>17</v>
      </c>
      <c r="Q292" s="74" t="str">
        <f>B292</f>
        <v>0-65</v>
      </c>
      <c r="R292" s="65">
        <f>C292-C360</f>
        <v>1271.0625</v>
      </c>
      <c r="S292" s="65">
        <f>D292-D360</f>
        <v>83.0625</v>
      </c>
      <c r="T292" s="65">
        <f>E292-E360</f>
        <v>291.0625</v>
      </c>
      <c r="U292" s="65">
        <f>F292-F360</f>
        <v>-338.9375</v>
      </c>
      <c r="V292" s="65">
        <f>G292-G360</f>
        <v>161.0625</v>
      </c>
      <c r="W292" s="65">
        <f>H292-H360</f>
        <v>-454.9375</v>
      </c>
      <c r="X292" s="65">
        <f>I292-I360</f>
        <v>-410.9375</v>
      </c>
      <c r="Y292" s="65">
        <f>J292-J360</f>
        <v>-323.9375</v>
      </c>
      <c r="Z292" s="65">
        <f>K292-K360</f>
        <v>-935.9375</v>
      </c>
      <c r="AA292" s="65">
        <f>L292-L360</f>
        <v>-186.9375</v>
      </c>
      <c r="AB292" s="65">
        <f>M292-M360</f>
        <v>-340.9375</v>
      </c>
      <c r="AC292" s="65">
        <f>N292-N360</f>
        <v>152.0625</v>
      </c>
      <c r="AD292" s="65">
        <f>O292-O360</f>
        <v>-1034.25</v>
      </c>
      <c r="AF292" s="14" t="n">
        <v>17</v>
      </c>
      <c r="AG292" s="74" t="s">
        <v>115</v>
      </c>
      <c r="AH292" s="65">
        <f>R292*100/C360</f>
        <v>11.0575851325855403</v>
      </c>
      <c r="AI292" s="65">
        <f>S292*100/D360</f>
        <v>0.722600710095204946</v>
      </c>
      <c r="AJ292" s="65">
        <f>T292*100/E360</f>
        <v>2.53209293221472498</v>
      </c>
      <c r="AK292" s="65">
        <f>U292*100/F360</f>
        <v>-2.94858062516651351</v>
      </c>
      <c r="AL292" s="65">
        <f>V292*100/G360</f>
        <v>1.40116029339002495</v>
      </c>
      <c r="AM292" s="65">
        <f>W292*100/H360</f>
        <v>-3.95772051827163054</v>
      </c>
      <c r="AN292" s="65">
        <f>X292*100/I360</f>
        <v>-3.57494331743865512</v>
      </c>
      <c r="AO292" s="65">
        <f>Y292*100/J360</f>
        <v>-2.81808839760981744</v>
      </c>
      <c r="AP292" s="65">
        <f>Z292*100/K360</f>
        <v>-8.1421712819230212</v>
      </c>
      <c r="AQ292" s="65">
        <f>AA292*100/L360</f>
        <v>-1.62625938592532577</v>
      </c>
      <c r="AR292" s="65">
        <f>AB292*100/M360</f>
        <v>-2.96597958884073964</v>
      </c>
      <c r="AS292" s="65">
        <f>AC292*100/N360</f>
        <v>1.32286495685600736</v>
      </c>
      <c r="AT292" s="65">
        <f>AD292*100/O360</f>
        <v>-0.749786590836183375</v>
      </c>
    </row>
    <row r="293" spans="1:46">
      <c r="A293" s="258" t="s">
        <v>37</v>
      </c>
      <c r="B293" s="256" t="s">
        <v>64</v>
      </c>
      <c r="C293" s="59">
        <f>C268+C273</f>
        <v>2840</v>
      </c>
      <c r="D293" s="59">
        <f>D268+D273</f>
        <v>2574</v>
      </c>
      <c r="E293" s="59">
        <f>E268+E273</f>
        <v>2775</v>
      </c>
      <c r="F293" s="59">
        <f>F268+F273</f>
        <v>2587</v>
      </c>
      <c r="G293" s="59">
        <f>G268+G273</f>
        <v>2730</v>
      </c>
      <c r="H293" s="59">
        <f>H268+H273</f>
        <v>2596</v>
      </c>
      <c r="I293" s="59">
        <f>I268+I273</f>
        <v>2527</v>
      </c>
      <c r="J293" s="59">
        <f>J268+J273</f>
        <v>2589</v>
      </c>
      <c r="K293" s="59">
        <f>K268+K273</f>
        <v>2517</v>
      </c>
      <c r="L293" s="59">
        <f>L268+L273</f>
        <v>2517</v>
      </c>
      <c r="M293" s="59">
        <f>M268+M273</f>
        <v>2452</v>
      </c>
      <c r="N293" s="59">
        <f>N268+N273</f>
        <v>2555</v>
      </c>
      <c r="O293" s="59">
        <f>O268+O273</f>
        <v>31259</v>
      </c>
      <c r="P293" s="14" t="n">
        <v>17</v>
      </c>
      <c r="Q293" s="74" t="str">
        <f>B293</f>
        <v>0-50</v>
      </c>
      <c r="R293" s="65">
        <f>C293-C361</f>
        <v>235.729166666670153</v>
      </c>
      <c r="S293" s="65">
        <f>D293-D361</f>
        <v>-30.2708333333298469</v>
      </c>
      <c r="T293" s="65">
        <f>E293-E361</f>
        <v>170.729166666670153</v>
      </c>
      <c r="U293" s="65">
        <f>F293-F361</f>
        <v>-17.2708333333298469</v>
      </c>
      <c r="V293" s="65">
        <f>G293-G361</f>
        <v>125.729166666670153</v>
      </c>
      <c r="W293" s="65">
        <f>H293-H361</f>
        <v>-8.27083333332984694</v>
      </c>
      <c r="X293" s="65">
        <f>I293-I361</f>
        <v>-77.2708333333298469</v>
      </c>
      <c r="Y293" s="65">
        <f>J293-J361</f>
        <v>-15.2708333333298469</v>
      </c>
      <c r="Z293" s="65">
        <f>K293-K361</f>
        <v>-87.2708333333298469</v>
      </c>
      <c r="AA293" s="65">
        <f>L293-L361</f>
        <v>-87.2708333333298469</v>
      </c>
      <c r="AB293" s="65">
        <f>M293-M361</f>
        <v>-152.270833333329847</v>
      </c>
      <c r="AC293" s="65">
        <f>N293-N361</f>
        <v>-49.2708333333298469</v>
      </c>
      <c r="AD293" s="65">
        <f>O293-O361</f>
        <v>7.75</v>
      </c>
      <c r="AF293" s="14" t="n">
        <v>17</v>
      </c>
      <c r="AG293" s="74" t="s">
        <v>64</v>
      </c>
      <c r="AH293" s="65">
        <f>R293*100/C361</f>
        <v>9.05163793448276088</v>
      </c>
      <c r="AI293" s="65">
        <f>S293*100/D361</f>
        <v>-1.16235350585963548</v>
      </c>
      <c r="AJ293" s="65">
        <f>T293*100/E361</f>
        <v>6.5557377704893165</v>
      </c>
      <c r="AK293" s="65">
        <f>U293*100/F361</f>
        <v>-0.663173473060946517</v>
      </c>
      <c r="AL293" s="65">
        <f>V293*100/G361</f>
        <v>4.82780688772462607</v>
      </c>
      <c r="AM293" s="65">
        <f>W293*100/H361</f>
        <v>-0.317587296508006389</v>
      </c>
      <c r="AN293" s="65">
        <f>X293*100/I361</f>
        <v>-2.9670813167472021</v>
      </c>
      <c r="AO293" s="65">
        <f>Y293*100/J361</f>
        <v>-0.586376544938067568</v>
      </c>
      <c r="AP293" s="65">
        <f>Z293*100/K361</f>
        <v>-3.3510659573615782</v>
      </c>
      <c r="AQ293" s="65">
        <f>AA293*100/L361</f>
        <v>-3.3510659573615782</v>
      </c>
      <c r="AR293" s="65">
        <f>AB293*100/M361</f>
        <v>-5.84696612135502569</v>
      </c>
      <c r="AS293" s="65">
        <f>AC293*100/N361</f>
        <v>-1.89192432302694957</v>
      </c>
      <c r="AT293" s="65">
        <f>AD293*100/O361</f>
        <v>0.0247990080396784141</v>
      </c>
    </row>
    <row r="294" spans="1:46">
      <c r="A294" s="22"/>
      <c r="B294" s="60"/>
      <c r="C294" s="47" t="str">
        <f>IF(C291+C292=C263,"r","f")</f>
        <v>r</v>
      </c>
      <c r="D294" s="47" t="str">
        <f>IF(D291+D292=D263,"r","f")</f>
        <v>r</v>
      </c>
      <c r="E294" s="47" t="str">
        <f>IF(E291+E292=E263,"r","f")</f>
        <v>r</v>
      </c>
      <c r="F294" s="47" t="str">
        <f>IF(F291+F292=F263,"r","f")</f>
        <v>r</v>
      </c>
      <c r="G294" s="47" t="str">
        <f>IF(G291+G292=G263,"r","f")</f>
        <v>r</v>
      </c>
      <c r="H294" s="47" t="str">
        <f>IF(H291+H292=H263,"r","f")</f>
        <v>r</v>
      </c>
      <c r="I294" s="47" t="str">
        <f>IF(I291+I292=I263,"r","f")</f>
        <v>r</v>
      </c>
      <c r="J294" s="47" t="str">
        <f>IF(J291+J292=J263,"r","f")</f>
        <v>r</v>
      </c>
      <c r="K294" s="47" t="str">
        <f>IF(K291+K292=K263,"r","f")</f>
        <v>r</v>
      </c>
      <c r="L294" s="47" t="str">
        <f>IF(L291+L292=L263,"r","f")</f>
        <v>r</v>
      </c>
      <c r="M294" s="47" t="str">
        <f>IF(M291+M292=M263,"r","f")</f>
        <v>r</v>
      </c>
      <c r="N294" s="47" t="str">
        <f>IF(N291+N292=N263,"r","f")</f>
        <v>r</v>
      </c>
      <c r="O294" s="47" t="str">
        <f>IF(O291+O292=O263,"r","f")</f>
        <v>r</v>
      </c>
      <c r="P294" s="14"/>
      <c r="Q294" s="41"/>
      <c r="R294" s="41"/>
      <c r="S294" s="41"/>
      <c r="T294" s="41"/>
      <c r="U294" s="41"/>
      <c r="V294" s="41"/>
      <c r="W294" s="41"/>
      <c r="X294" s="41"/>
      <c r="Y294" s="41"/>
      <c r="Z294" s="41"/>
      <c r="AA294" s="41"/>
      <c r="AB294" s="41"/>
      <c r="AC294" s="41"/>
      <c r="AD294" s="14"/>
      <c r="AF294" s="14"/>
      <c r="AG294" s="41"/>
      <c r="AH294" s="41"/>
      <c r="AI294" s="41"/>
      <c r="AJ294" s="41"/>
      <c r="AK294" s="41"/>
      <c r="AL294" s="41"/>
      <c r="AM294" s="41"/>
      <c r="AN294" s="41"/>
      <c r="AO294" s="41"/>
      <c r="AP294" s="41"/>
      <c r="AQ294" s="41"/>
      <c r="AR294" s="41"/>
      <c r="AS294" s="41"/>
      <c r="AT294" s="14"/>
    </row>
    <row r="295" spans="1:46">
      <c r="A295" s="22"/>
      <c r="B295" s="8"/>
      <c r="C295" s="47"/>
      <c r="D295" s="47"/>
      <c r="E295" s="47"/>
      <c r="F295" s="47"/>
      <c r="G295" s="47"/>
      <c r="H295" s="47"/>
      <c r="I295" s="47"/>
      <c r="J295" s="47"/>
      <c r="K295" s="47"/>
      <c r="L295" s="47"/>
      <c r="M295" s="47"/>
      <c r="N295" s="47"/>
      <c r="O295" s="47"/>
      <c r="Q295" s="38" t="s">
        <v>70</v>
      </c>
      <c r="R295" s="41"/>
      <c r="S295" s="41"/>
      <c r="T295" s="84" t="s">
        <v>109</v>
      </c>
      <c r="U295" s="41"/>
      <c r="V295" s="41"/>
      <c r="W295" s="41"/>
      <c r="X295" s="41"/>
      <c r="Y295" s="41"/>
      <c r="Z295" s="41"/>
      <c r="AA295" s="40"/>
      <c r="AB295" s="40"/>
      <c r="AC295" s="40"/>
      <c r="AD295" s="14"/>
      <c r="AG295" s="38" t="s">
        <v>70</v>
      </c>
      <c r="AH295" s="41"/>
      <c r="AI295" s="41"/>
      <c r="AJ295" s="84" t="s">
        <v>71</v>
      </c>
      <c r="AK295" s="41"/>
      <c r="AL295" s="41"/>
      <c r="AM295" s="41"/>
      <c r="AN295" s="41"/>
      <c r="AO295" s="41"/>
      <c r="AP295" s="41"/>
      <c r="AQ295" s="40"/>
      <c r="AR295" s="40"/>
      <c r="AS295" s="40"/>
      <c r="AT295" s="14"/>
    </row>
    <row r="296" spans="1:46">
      <c r="A296" s="251" t="s">
        <v>38</v>
      </c>
      <c r="B296" s="33" t="s">
        <v>65</v>
      </c>
      <c r="C296" s="51">
        <f>C89</f>
        <v>81742</v>
      </c>
      <c r="D296" s="51">
        <f>D89</f>
        <v>76619</v>
      </c>
      <c r="E296" s="51">
        <f>E89</f>
        <v>83668</v>
      </c>
      <c r="F296" s="51">
        <f>F89</f>
        <v>75315</v>
      </c>
      <c r="G296" s="51">
        <f>G89</f>
        <v>74525</v>
      </c>
      <c r="H296" s="51">
        <f>H89</f>
        <v>69186</v>
      </c>
      <c r="I296" s="51">
        <f>I89</f>
        <v>72122</v>
      </c>
      <c r="J296" s="51">
        <f>J89</f>
        <v>71295</v>
      </c>
      <c r="K296" s="51">
        <f>K89</f>
        <v>69037</v>
      </c>
      <c r="L296" s="51">
        <f>L89</f>
        <v>76001</v>
      </c>
      <c r="M296" s="51">
        <f>M89</f>
        <v>77050</v>
      </c>
      <c r="N296" s="51">
        <f>N89</f>
        <v>84339</v>
      </c>
      <c r="O296" s="51">
        <f>O89</f>
        <v>910899</v>
      </c>
      <c r="P296" s="41" t="s">
        <v>58</v>
      </c>
      <c r="Q296" s="67" t="str">
        <f>A296</f>
        <v>2016</v>
      </c>
      <c r="R296" s="40" t="s">
        <v>3</v>
      </c>
      <c r="S296" s="40" t="s">
        <v>4</v>
      </c>
      <c r="T296" s="40" t="s">
        <v>5</v>
      </c>
      <c r="U296" s="40" t="s">
        <v>6</v>
      </c>
      <c r="V296" s="40" t="s">
        <v>8</v>
      </c>
      <c r="W296" s="40" t="s">
        <v>9</v>
      </c>
      <c r="X296" s="40" t="s">
        <v>10</v>
      </c>
      <c r="Y296" s="40" t="s">
        <v>11</v>
      </c>
      <c r="Z296" s="40" t="s">
        <v>12</v>
      </c>
      <c r="AA296" s="40" t="s">
        <v>13</v>
      </c>
      <c r="AB296" s="40" t="s">
        <v>14</v>
      </c>
      <c r="AC296" s="40" t="s">
        <v>15</v>
      </c>
      <c r="AD296" s="14" t="s">
        <v>59</v>
      </c>
      <c r="AF296" s="41" t="s">
        <v>58</v>
      </c>
      <c r="AG296" s="67" t="s">
        <v>38</v>
      </c>
      <c r="AH296" s="40" t="s">
        <v>3</v>
      </c>
      <c r="AI296" s="40" t="s">
        <v>4</v>
      </c>
      <c r="AJ296" s="40" t="s">
        <v>5</v>
      </c>
      <c r="AK296" s="40" t="s">
        <v>6</v>
      </c>
      <c r="AL296" s="40" t="s">
        <v>8</v>
      </c>
      <c r="AM296" s="40" t="s">
        <v>9</v>
      </c>
      <c r="AN296" s="40" t="s">
        <v>10</v>
      </c>
      <c r="AO296" s="40" t="s">
        <v>11</v>
      </c>
      <c r="AP296" s="40" t="s">
        <v>12</v>
      </c>
      <c r="AQ296" s="40" t="s">
        <v>13</v>
      </c>
      <c r="AR296" s="40" t="s">
        <v>14</v>
      </c>
      <c r="AS296" s="40" t="s">
        <v>15</v>
      </c>
      <c r="AT296" s="14" t="s">
        <v>59</v>
      </c>
    </row>
    <row r="297" spans="1:46">
      <c r="A297" s="32"/>
      <c r="B297" s="33" t="s">
        <v>65</v>
      </c>
      <c r="C297" s="51">
        <f>C302+C307+C312+C317+C324</f>
        <v>81742</v>
      </c>
      <c r="D297" s="51">
        <f>D302+D307+D312+D317+D324</f>
        <v>76619</v>
      </c>
      <c r="E297" s="51">
        <f>E302+E307+E312+E317+E324</f>
        <v>83668</v>
      </c>
      <c r="F297" s="51">
        <f>F302+F307+F312+F317+F324</f>
        <v>75315</v>
      </c>
      <c r="G297" s="51">
        <f>G302+G307+G312+G317+G324</f>
        <v>74525</v>
      </c>
      <c r="H297" s="51">
        <f>H302+H307+H312+H317+H324</f>
        <v>69186</v>
      </c>
      <c r="I297" s="51">
        <f>I302+I307+I312+I317+I324</f>
        <v>72122</v>
      </c>
      <c r="J297" s="51">
        <f>J302+J307+J312+J317+J324</f>
        <v>71295</v>
      </c>
      <c r="K297" s="51">
        <f>K302+K307+K312+K317+K324</f>
        <v>69037</v>
      </c>
      <c r="L297" s="51">
        <f>L302+L307+L312+L317+L324</f>
        <v>76001</v>
      </c>
      <c r="M297" s="51">
        <f>M302+M307+M312+M317+M324</f>
        <v>77050</v>
      </c>
      <c r="N297" s="51">
        <f>N302+N307+N312+N317+N324</f>
        <v>84339</v>
      </c>
      <c r="O297" s="51">
        <f>O302+O307+O312+O317+O324</f>
        <v>910899</v>
      </c>
      <c r="P297" s="1" t="n">
        <v>16</v>
      </c>
      <c r="Q297" s="68" t="str">
        <f>B297</f>
        <v> 0+</v>
      </c>
      <c r="R297" s="35">
        <f>C297-C331</f>
        <v>3876.25</v>
      </c>
      <c r="S297" s="35">
        <f>D297-D331</f>
        <v>-1246.75</v>
      </c>
      <c r="T297" s="35">
        <f>E297-E331</f>
        <v>5802.25</v>
      </c>
      <c r="U297" s="35">
        <f>F297-F331</f>
        <v>-2550.75</v>
      </c>
      <c r="V297" s="35">
        <f>G297-G331</f>
        <v>-3340.75</v>
      </c>
      <c r="W297" s="35">
        <f>H297-H331</f>
        <v>-8679.75</v>
      </c>
      <c r="X297" s="35">
        <f>I297-I331</f>
        <v>-5743.75</v>
      </c>
      <c r="Y297" s="35">
        <f>J297-J331</f>
        <v>-6570.75</v>
      </c>
      <c r="Z297" s="35">
        <f>K297-K331</f>
        <v>-8828.75</v>
      </c>
      <c r="AA297" s="35">
        <f>L297-L331</f>
        <v>-1864.75</v>
      </c>
      <c r="AB297" s="35">
        <f>M297-M331</f>
        <v>-815.75</v>
      </c>
      <c r="AC297" s="35">
        <f>N297-N331</f>
        <v>6473.25</v>
      </c>
      <c r="AD297" s="35">
        <f>O297-O331</f>
        <v>-23490</v>
      </c>
      <c r="AF297" s="1" t="n">
        <v>16</v>
      </c>
      <c r="AG297" s="68" t="s">
        <v>65</v>
      </c>
      <c r="AH297" s="35">
        <f>R297*100/C331</f>
        <v>4.97811939138838344</v>
      </c>
      <c r="AI297" s="35">
        <f>S297*100/D331</f>
        <v>-1.60115326700121674</v>
      </c>
      <c r="AJ297" s="35">
        <f>T297*100/E331</f>
        <v>7.45160741404275928</v>
      </c>
      <c r="AK297" s="35">
        <f>U297*100/F331</f>
        <v>-3.27583051598424202</v>
      </c>
      <c r="AL297" s="35">
        <f>V297*100/G331</f>
        <v>-4.29039725424849827</v>
      </c>
      <c r="AM297" s="35">
        <f>W297*100/H331</f>
        <v>-11.1470704385432615</v>
      </c>
      <c r="AN297" s="35">
        <f>X297*100/I331</f>
        <v>-7.37647810494344469</v>
      </c>
      <c r="AO297" s="35">
        <f>Y297*100/J331</f>
        <v>-8.43856252588589939</v>
      </c>
      <c r="AP297" s="35">
        <f>Z297*100/K331</f>
        <v>-11.3384254309500641</v>
      </c>
      <c r="AQ297" s="35">
        <f>AA297*100/L331</f>
        <v>-2.39482699389654652</v>
      </c>
      <c r="AR297" s="35">
        <f>AB297*100/M331</f>
        <v>-1.04763647688489492</v>
      </c>
      <c r="AS297" s="35">
        <f>AC297*100/N331</f>
        <v>8.31334701072037419</v>
      </c>
      <c r="AT297" s="35">
        <f>AD297*100/O331</f>
        <v>-2.51394226601554616</v>
      </c>
    </row>
    <row r="298" spans="1:46">
      <c r="A298" s="23"/>
      <c r="B298" s="23"/>
      <c r="C298" s="47"/>
      <c r="D298" s="47"/>
      <c r="E298" s="47"/>
      <c r="F298" s="47"/>
      <c r="G298" s="47"/>
      <c r="H298" s="47"/>
      <c r="I298" s="47"/>
      <c r="J298" s="47"/>
      <c r="K298" s="47"/>
      <c r="L298" s="47"/>
      <c r="M298" s="47"/>
      <c r="N298" s="47"/>
      <c r="O298" s="47"/>
      <c r="Q298" s="67"/>
      <c r="R298" s="55"/>
      <c r="S298" s="55"/>
      <c r="T298" s="55"/>
      <c r="U298" s="55"/>
      <c r="V298" s="55"/>
      <c r="W298" s="55"/>
      <c r="X298" s="55"/>
      <c r="Y298" s="55"/>
      <c r="Z298" s="55"/>
      <c r="AA298" s="55"/>
      <c r="AB298" s="55"/>
      <c r="AC298" s="55"/>
      <c r="AD298" s="55"/>
      <c r="AG298" s="67"/>
      <c r="AH298" s="55"/>
      <c r="AI298" s="55"/>
      <c r="AJ298" s="55"/>
      <c r="AK298" s="55"/>
      <c r="AL298" s="55"/>
      <c r="AM298" s="55"/>
      <c r="AN298" s="55"/>
      <c r="AO298" s="55"/>
      <c r="AP298" s="55"/>
      <c r="AQ298" s="55"/>
      <c r="AR298" s="55"/>
      <c r="AS298" s="55"/>
      <c r="AT298" s="55"/>
    </row>
    <row r="299" spans="1:46">
      <c r="A299" s="26" t="n">
        <v>2016</v>
      </c>
      <c r="B299" s="27" t="s">
        <v>89</v>
      </c>
      <c r="C299" s="52">
        <f>C90</f>
        <v>298</v>
      </c>
      <c r="D299" s="52">
        <f>D90</f>
        <v>302</v>
      </c>
      <c r="E299" s="52">
        <f>E90</f>
        <v>373</v>
      </c>
      <c r="F299" s="52">
        <f>F90</f>
        <v>293</v>
      </c>
      <c r="G299" s="52">
        <f>G90</f>
        <v>324</v>
      </c>
      <c r="H299" s="52">
        <f>H90</f>
        <v>298</v>
      </c>
      <c r="I299" s="52">
        <f>I90</f>
        <v>329</v>
      </c>
      <c r="J299" s="52">
        <f>J90</f>
        <v>306</v>
      </c>
      <c r="K299" s="52">
        <f>K90</f>
        <v>313</v>
      </c>
      <c r="L299" s="52">
        <f>L90</f>
        <v>306</v>
      </c>
      <c r="M299" s="52">
        <f>M90</f>
        <v>322</v>
      </c>
      <c r="N299" s="52">
        <f>N90</f>
        <v>333</v>
      </c>
      <c r="O299" s="52">
        <f>O90</f>
        <v>3797</v>
      </c>
      <c r="P299" s="1" t="n">
        <v>16</v>
      </c>
      <c r="Q299" s="69" t="str">
        <f>B299</f>
        <v>0-15</v>
      </c>
      <c r="R299" s="36">
        <f>C299-C333</f>
        <v>-4.89583333333297333</v>
      </c>
      <c r="S299" s="36">
        <f>D299-D333</f>
        <v>-0.895833333332973325</v>
      </c>
      <c r="T299" s="36">
        <f>E299-E333</f>
        <v>70.1041666666670267</v>
      </c>
      <c r="U299" s="36">
        <f>F299-F333</f>
        <v>-9.89583333333297333</v>
      </c>
      <c r="V299" s="36">
        <f>G299-G333</f>
        <v>21.1041666666670267</v>
      </c>
      <c r="W299" s="36">
        <f>H299-H333</f>
        <v>-4.89583333333297333</v>
      </c>
      <c r="X299" s="36">
        <f>I299-I333</f>
        <v>26.1041666666670267</v>
      </c>
      <c r="Y299" s="36">
        <f>J299-J333</f>
        <v>3.10416666666702667</v>
      </c>
      <c r="Z299" s="36">
        <f>K299-K333</f>
        <v>10.1041666666670267</v>
      </c>
      <c r="AA299" s="36">
        <f>L299-L333</f>
        <v>3.10416666666702667</v>
      </c>
      <c r="AB299" s="36">
        <f>M299-M333</f>
        <v>19.1041666666670267</v>
      </c>
      <c r="AC299" s="36">
        <f>N299-N333</f>
        <v>30.1041666666670267</v>
      </c>
      <c r="AD299" s="36">
        <f>O299-O333</f>
        <v>162.25</v>
      </c>
      <c r="AF299" s="1" t="n">
        <v>16</v>
      </c>
      <c r="AG299" s="69" t="s">
        <v>89</v>
      </c>
      <c r="AH299" s="36">
        <f>R299*100/C333</f>
        <v>-1.61634225187415108</v>
      </c>
      <c r="AI299" s="36">
        <f>S299*100/D333</f>
        <v>-0.295756241832194853</v>
      </c>
      <c r="AJ299" s="36">
        <f>T299*100/E333</f>
        <v>23.1446454364125458</v>
      </c>
      <c r="AK299" s="36">
        <f>U299*100/F333</f>
        <v>-3.26707476442660161</v>
      </c>
      <c r="AL299" s="36">
        <f>V299*100/G333</f>
        <v>6.96746681339856444</v>
      </c>
      <c r="AM299" s="36">
        <f>W299*100/H333</f>
        <v>-1.61634225187415108</v>
      </c>
      <c r="AN299" s="36">
        <f>X299*100/I333</f>
        <v>8.61819932595101079</v>
      </c>
      <c r="AO299" s="36">
        <f>Y299*100/J333</f>
        <v>1.02482976820976424</v>
      </c>
      <c r="AP299" s="36">
        <f>Z299*100/K333</f>
        <v>3.33585528578318025</v>
      </c>
      <c r="AQ299" s="36">
        <f>AA299*100/L333</f>
        <v>1.02482976820976424</v>
      </c>
      <c r="AR299" s="36">
        <f>AB299*100/M333</f>
        <v>6.30717380837758501</v>
      </c>
      <c r="AS299" s="36">
        <f>AC299*100/N333</f>
        <v>9.93878533599296965</v>
      </c>
      <c r="AT299" s="36">
        <f>AD299*100/O333</f>
        <v>4.46385583602723734</v>
      </c>
    </row>
    <row r="300" spans="1:46">
      <c r="A300" s="26" t="n">
        <v>2016</v>
      </c>
      <c r="B300" s="27" t="s">
        <v>90</v>
      </c>
      <c r="C300" s="52">
        <f>C91</f>
        <v>359</v>
      </c>
      <c r="D300" s="52">
        <f>D91</f>
        <v>339</v>
      </c>
      <c r="E300" s="52">
        <f>E91</f>
        <v>359</v>
      </c>
      <c r="F300" s="52">
        <f>F91</f>
        <v>324</v>
      </c>
      <c r="G300" s="52">
        <f>G91</f>
        <v>390</v>
      </c>
      <c r="H300" s="52">
        <f>H91</f>
        <v>350</v>
      </c>
      <c r="I300" s="52">
        <f>I91</f>
        <v>399</v>
      </c>
      <c r="J300" s="52">
        <f>J91</f>
        <v>370</v>
      </c>
      <c r="K300" s="52">
        <f>K91</f>
        <v>380</v>
      </c>
      <c r="L300" s="52">
        <f>L91</f>
        <v>384</v>
      </c>
      <c r="M300" s="52">
        <f>M91</f>
        <v>370</v>
      </c>
      <c r="N300" s="52">
        <f>N91</f>
        <v>348</v>
      </c>
      <c r="O300" s="52">
        <f>O91</f>
        <v>4372</v>
      </c>
      <c r="P300" s="1" t="n">
        <v>16</v>
      </c>
      <c r="Q300" s="69" t="str">
        <f>B300</f>
        <v>15-30</v>
      </c>
      <c r="R300" s="36">
        <f>C300-C334</f>
        <v>11.125</v>
      </c>
      <c r="S300" s="36">
        <f>D300-D334</f>
        <v>-8.875</v>
      </c>
      <c r="T300" s="36">
        <f>E300-E334</f>
        <v>11.125</v>
      </c>
      <c r="U300" s="36">
        <f>F300-F334</f>
        <v>-23.875</v>
      </c>
      <c r="V300" s="36">
        <f>G300-G334</f>
        <v>42.125</v>
      </c>
      <c r="W300" s="36">
        <f>H300-H334</f>
        <v>2.125</v>
      </c>
      <c r="X300" s="36">
        <f>I300-I334</f>
        <v>51.125</v>
      </c>
      <c r="Y300" s="36">
        <f>J300-J334</f>
        <v>22.125</v>
      </c>
      <c r="Z300" s="36">
        <f>K300-K334</f>
        <v>32.125</v>
      </c>
      <c r="AA300" s="36">
        <f>L300-L334</f>
        <v>36.125</v>
      </c>
      <c r="AB300" s="36">
        <f>M300-M334</f>
        <v>22.125</v>
      </c>
      <c r="AC300" s="36">
        <f>N300-N334</f>
        <v>0.125</v>
      </c>
      <c r="AD300" s="36">
        <f>O300-O334</f>
        <v>197.5</v>
      </c>
      <c r="AF300" s="1" t="n">
        <v>16</v>
      </c>
      <c r="AG300" s="69" t="s">
        <v>90</v>
      </c>
      <c r="AH300" s="36">
        <f>R300*100/C334</f>
        <v>3.19798778296802011</v>
      </c>
      <c r="AI300" s="36">
        <f>S300*100/D334</f>
        <v>-2.55120373697448777</v>
      </c>
      <c r="AJ300" s="36">
        <f>T300*100/E334</f>
        <v>3.19798778296802011</v>
      </c>
      <c r="AK300" s="36">
        <f>U300*100/F334</f>
        <v>-6.86309737693136945</v>
      </c>
      <c r="AL300" s="36">
        <f>V300*100/G334</f>
        <v>12.1092346388789078</v>
      </c>
      <c r="AM300" s="36">
        <f>W300*100/H334</f>
        <v>0.610851598993891542</v>
      </c>
      <c r="AN300" s="36">
        <f>X300*100/I334</f>
        <v>14.6963708228530354</v>
      </c>
      <c r="AO300" s="36">
        <f>Y300*100/J334</f>
        <v>6.36004311893639951</v>
      </c>
      <c r="AP300" s="36">
        <f>Z300*100/K334</f>
        <v>9.23463887890765278</v>
      </c>
      <c r="AQ300" s="36">
        <f>AA300*100/L334</f>
        <v>10.3844771828961555</v>
      </c>
      <c r="AR300" s="36">
        <f>AB300*100/M334</f>
        <v>6.36004311893639951</v>
      </c>
      <c r="AS300" s="36">
        <f>AC300*100/N334</f>
        <v>0.0359324469996406748</v>
      </c>
      <c r="AT300" s="36">
        <f>AD300*100/O334</f>
        <v>4.73110552161935605</v>
      </c>
    </row>
    <row r="301" spans="1:46">
      <c r="A301" s="26" t="n">
        <v>2016</v>
      </c>
      <c r="B301" s="27" t="s">
        <v>91</v>
      </c>
      <c r="C301" s="52">
        <f>C92</f>
        <v>251</v>
      </c>
      <c r="D301" s="52">
        <f>D92</f>
        <v>246</v>
      </c>
      <c r="E301" s="52">
        <f>E92</f>
        <v>236</v>
      </c>
      <c r="F301" s="52">
        <f>F92</f>
        <v>214</v>
      </c>
      <c r="G301" s="52">
        <f>G92</f>
        <v>199</v>
      </c>
      <c r="H301" s="52">
        <f>H92</f>
        <v>210</v>
      </c>
      <c r="I301" s="52">
        <f>I92</f>
        <v>226</v>
      </c>
      <c r="J301" s="52">
        <f>J92</f>
        <v>242</v>
      </c>
      <c r="K301" s="52">
        <f>K92</f>
        <v>201</v>
      </c>
      <c r="L301" s="52">
        <f>L92</f>
        <v>249</v>
      </c>
      <c r="M301" s="52">
        <f>M92</f>
        <v>206</v>
      </c>
      <c r="N301" s="52">
        <f>N92</f>
        <v>210</v>
      </c>
      <c r="O301" s="52">
        <f>O92</f>
        <v>2690</v>
      </c>
      <c r="P301" s="1" t="n">
        <v>16</v>
      </c>
      <c r="Q301" s="69" t="str">
        <f>B301</f>
        <v>30-35</v>
      </c>
      <c r="R301" s="36">
        <f>C301-C335</f>
        <v>28.6041666666669983</v>
      </c>
      <c r="S301" s="36">
        <f>D301-D335</f>
        <v>23.6041666666669983</v>
      </c>
      <c r="T301" s="36">
        <f>E301-E335</f>
        <v>13.6041666666669983</v>
      </c>
      <c r="U301" s="36">
        <f>F301-F335</f>
        <v>-8.39583333333300175</v>
      </c>
      <c r="V301" s="36">
        <f>G301-G335</f>
        <v>-23.3958333333330017</v>
      </c>
      <c r="W301" s="36">
        <f>H301-H335</f>
        <v>-12.3958333333330017</v>
      </c>
      <c r="X301" s="36">
        <f>I301-I335</f>
        <v>3.60416666666699825</v>
      </c>
      <c r="Y301" s="36">
        <f>J301-J335</f>
        <v>19.6041666666669983</v>
      </c>
      <c r="Z301" s="36">
        <f>K301-K335</f>
        <v>-21.3958333333330017</v>
      </c>
      <c r="AA301" s="36">
        <f>L301-L335</f>
        <v>26.6041666666669983</v>
      </c>
      <c r="AB301" s="36">
        <f>M301-M335</f>
        <v>-16.3958333333330017</v>
      </c>
      <c r="AC301" s="36">
        <f>N301-N335</f>
        <v>-12.3958333333330017</v>
      </c>
      <c r="AD301" s="36">
        <f>O301-O335</f>
        <v>21.25</v>
      </c>
      <c r="AF301" s="1" t="n">
        <v>16</v>
      </c>
      <c r="AG301" s="69" t="s">
        <v>91</v>
      </c>
      <c r="AH301" s="36">
        <f>R301*100/C335</f>
        <v>12.8618266978924414</v>
      </c>
      <c r="AI301" s="36">
        <f>S301*100/D335</f>
        <v>10.6135831381734693</v>
      </c>
      <c r="AJ301" s="36">
        <f>T301*100/E335</f>
        <v>6.11709601873552167</v>
      </c>
      <c r="AK301" s="36">
        <f>U301*100/F335</f>
        <v>-3.77517564402795847</v>
      </c>
      <c r="AL301" s="36">
        <f>V301*100/G335</f>
        <v>-10.5199063231848768</v>
      </c>
      <c r="AM301" s="36">
        <f>W301*100/H335</f>
        <v>-5.57377049180313744</v>
      </c>
      <c r="AN301" s="36">
        <f>X301*100/I335</f>
        <v>1.62060889929757623</v>
      </c>
      <c r="AO301" s="36">
        <f>Y301*100/J335</f>
        <v>8.81498829039828991</v>
      </c>
      <c r="AP301" s="36">
        <f>Z301*100/K335</f>
        <v>-9.62060889929728802</v>
      </c>
      <c r="AQ301" s="36">
        <f>AA301*100/L335</f>
        <v>11.9625292740048526</v>
      </c>
      <c r="AR301" s="36">
        <f>AB301*100/M335</f>
        <v>-7.37236533957831597</v>
      </c>
      <c r="AS301" s="36">
        <f>AC301*100/N335</f>
        <v>-5.57377049180313744</v>
      </c>
      <c r="AT301" s="36">
        <f>AD301*100/O335</f>
        <v>0.79625292740046838</v>
      </c>
    </row>
    <row r="302" spans="1:46">
      <c r="A302" s="26"/>
      <c r="B302" s="252" t="s">
        <v>110</v>
      </c>
      <c r="C302" s="52">
        <f>C299+C300+C301</f>
        <v>908</v>
      </c>
      <c r="D302" s="52">
        <f>D299+D300+D301</f>
        <v>887</v>
      </c>
      <c r="E302" s="52">
        <f>E299+E300+E301</f>
        <v>968</v>
      </c>
      <c r="F302" s="52">
        <f>F299+F300+F301</f>
        <v>831</v>
      </c>
      <c r="G302" s="52">
        <f>G299+G300+G301</f>
        <v>913</v>
      </c>
      <c r="H302" s="52">
        <f>H299+H300+H301</f>
        <v>858</v>
      </c>
      <c r="I302" s="52">
        <f>I299+I300+I301</f>
        <v>954</v>
      </c>
      <c r="J302" s="52">
        <f>J299+J300+J301</f>
        <v>918</v>
      </c>
      <c r="K302" s="52">
        <f>K299+K300+K301</f>
        <v>894</v>
      </c>
      <c r="L302" s="52">
        <f>L299+L300+L301</f>
        <v>939</v>
      </c>
      <c r="M302" s="52">
        <f>M299+M300+M301</f>
        <v>898</v>
      </c>
      <c r="N302" s="52">
        <f>N299+N300+N301</f>
        <v>891</v>
      </c>
      <c r="O302" s="52">
        <f>O299+O300+O301</f>
        <v>10859</v>
      </c>
      <c r="P302" s="1" t="n">
        <v>16</v>
      </c>
      <c r="Q302" s="69" t="str">
        <f>B302</f>
        <v>0-35</v>
      </c>
      <c r="R302" s="36">
        <f>C302-C336</f>
        <v>34.8333333333330302</v>
      </c>
      <c r="S302" s="36">
        <f>D302-D336</f>
        <v>13.8333333333330302</v>
      </c>
      <c r="T302" s="36">
        <f>E302-E336</f>
        <v>94.8333333333330302</v>
      </c>
      <c r="U302" s="36">
        <f>F302-F336</f>
        <v>-42.1666666666669698</v>
      </c>
      <c r="V302" s="36">
        <f>G302-G336</f>
        <v>39.8333333333330302</v>
      </c>
      <c r="W302" s="36">
        <f>H302-H336</f>
        <v>-15.1666666666669698</v>
      </c>
      <c r="X302" s="36">
        <f>I302-I336</f>
        <v>80.8333333333330302</v>
      </c>
      <c r="Y302" s="36">
        <f>J302-J336</f>
        <v>44.8333333333330302</v>
      </c>
      <c r="Z302" s="36">
        <f>K302-K336</f>
        <v>20.8333333333330302</v>
      </c>
      <c r="AA302" s="36">
        <f>L302-L336</f>
        <v>65.8333333333330302</v>
      </c>
      <c r="AB302" s="36">
        <f>M302-M336</f>
        <v>24.8333333333330302</v>
      </c>
      <c r="AC302" s="36">
        <f>N302-N336</f>
        <v>17.8333333333330302</v>
      </c>
      <c r="AD302" s="36">
        <f>O302-O336</f>
        <v>381</v>
      </c>
      <c r="AF302" s="1" t="n">
        <v>16</v>
      </c>
      <c r="AG302" s="69" t="s">
        <v>110</v>
      </c>
      <c r="AH302" s="36">
        <f>R302*100/C336</f>
        <v>3.98931093720171646</v>
      </c>
      <c r="AI302" s="36">
        <f>S302*100/D336</f>
        <v>1.58427180759683095</v>
      </c>
      <c r="AJ302" s="36">
        <f>T302*100/E336</f>
        <v>10.8608513075013882</v>
      </c>
      <c r="AK302" s="36">
        <f>U302*100/F336</f>
        <v>-4.82916587134953001</v>
      </c>
      <c r="AL302" s="36">
        <f>V302*100/G336</f>
        <v>4.56193930139335535</v>
      </c>
      <c r="AM302" s="36">
        <f>W302*100/H336</f>
        <v>-1.73697270471467764</v>
      </c>
      <c r="AN302" s="36">
        <f>X302*100/I336</f>
        <v>9.25749188776480025</v>
      </c>
      <c r="AO302" s="36">
        <f>Y302*100/J336</f>
        <v>5.13456766558499567</v>
      </c>
      <c r="AP302" s="36">
        <f>Z302*100/K336</f>
        <v>2.38595151746512579</v>
      </c>
      <c r="AQ302" s="36">
        <f>AA302*100/L336</f>
        <v>7.53960679518988108</v>
      </c>
      <c r="AR302" s="36">
        <f>AB302*100/M336</f>
        <v>2.8440542088184376</v>
      </c>
      <c r="AS302" s="36">
        <f>AC302*100/N336</f>
        <v>2.04237449895014267</v>
      </c>
      <c r="AT302" s="36">
        <f>AD302*100/O336</f>
        <v>3.63619011261691183</v>
      </c>
    </row>
    <row r="303" spans="1:46">
      <c r="A303" s="23"/>
      <c r="B303" s="23"/>
      <c r="C303" s="47"/>
      <c r="D303" s="47"/>
      <c r="E303" s="47"/>
      <c r="F303" s="47"/>
      <c r="G303" s="47"/>
      <c r="H303" s="47"/>
      <c r="I303" s="47"/>
      <c r="J303" s="47"/>
      <c r="K303" s="47"/>
      <c r="L303" s="47"/>
      <c r="M303" s="47"/>
      <c r="N303" s="47"/>
      <c r="O303" s="47"/>
      <c r="Q303" s="40"/>
      <c r="R303" s="55"/>
      <c r="S303" s="55"/>
      <c r="T303" s="55"/>
      <c r="U303" s="55"/>
      <c r="V303" s="55"/>
      <c r="W303" s="55"/>
      <c r="X303" s="55"/>
      <c r="Y303" s="55"/>
      <c r="Z303" s="55"/>
      <c r="AA303" s="55"/>
      <c r="AB303" s="55"/>
      <c r="AC303" s="55"/>
      <c r="AD303" s="55"/>
      <c r="AG303" s="40"/>
      <c r="AH303" s="55"/>
      <c r="AI303" s="55"/>
      <c r="AJ303" s="55"/>
      <c r="AK303" s="55"/>
      <c r="AL303" s="55"/>
      <c r="AM303" s="55"/>
      <c r="AN303" s="55"/>
      <c r="AO303" s="55"/>
      <c r="AP303" s="55"/>
      <c r="AQ303" s="55"/>
      <c r="AR303" s="55"/>
      <c r="AS303" s="55"/>
      <c r="AT303" s="55"/>
    </row>
    <row r="304" spans="1:46">
      <c r="A304" s="28" t="n">
        <v>2016</v>
      </c>
      <c r="B304" s="29" t="s">
        <v>92</v>
      </c>
      <c r="C304" s="53">
        <f>C93</f>
        <v>301</v>
      </c>
      <c r="D304" s="53">
        <f>D93</f>
        <v>280</v>
      </c>
      <c r="E304" s="53">
        <f>E93</f>
        <v>328</v>
      </c>
      <c r="F304" s="53">
        <f>F93</f>
        <v>309</v>
      </c>
      <c r="G304" s="53">
        <f>G93</f>
        <v>364</v>
      </c>
      <c r="H304" s="53">
        <f>H93</f>
        <v>299</v>
      </c>
      <c r="I304" s="53">
        <f>I93</f>
        <v>309</v>
      </c>
      <c r="J304" s="53">
        <f>J93</f>
        <v>301</v>
      </c>
      <c r="K304" s="53">
        <f>K93</f>
        <v>296</v>
      </c>
      <c r="L304" s="53">
        <f>L93</f>
        <v>294</v>
      </c>
      <c r="M304" s="53">
        <f>M93</f>
        <v>307</v>
      </c>
      <c r="N304" s="53">
        <f>N93</f>
        <v>329</v>
      </c>
      <c r="O304" s="53">
        <f>O93</f>
        <v>3717</v>
      </c>
      <c r="P304" s="1" t="n">
        <v>16</v>
      </c>
      <c r="Q304" s="70" t="str">
        <f>B304</f>
        <v>35-40</v>
      </c>
      <c r="R304" s="37">
        <f>C304-C338</f>
        <v>-15.6875</v>
      </c>
      <c r="S304" s="37">
        <f>D304-D338</f>
        <v>-36.6875</v>
      </c>
      <c r="T304" s="37">
        <f>E304-E338</f>
        <v>11.3125</v>
      </c>
      <c r="U304" s="37">
        <f>F304-F338</f>
        <v>-7.6875</v>
      </c>
      <c r="V304" s="37">
        <f>G304-G338</f>
        <v>47.3125</v>
      </c>
      <c r="W304" s="37">
        <f>H304-H338</f>
        <v>-17.6875</v>
      </c>
      <c r="X304" s="37">
        <f>I304-I338</f>
        <v>-7.6875</v>
      </c>
      <c r="Y304" s="37">
        <f>J304-J338</f>
        <v>-15.6875</v>
      </c>
      <c r="Z304" s="37">
        <f>K304-K338</f>
        <v>-20.6875</v>
      </c>
      <c r="AA304" s="37">
        <f>L304-L338</f>
        <v>-22.6875</v>
      </c>
      <c r="AB304" s="37">
        <f>M304-M338</f>
        <v>-9.6875</v>
      </c>
      <c r="AC304" s="37">
        <f>N304-N338</f>
        <v>12.3125</v>
      </c>
      <c r="AD304" s="37">
        <f>O304-O338</f>
        <v>-83.25</v>
      </c>
      <c r="AF304" s="1" t="n">
        <v>16</v>
      </c>
      <c r="AG304" s="70" t="s">
        <v>92</v>
      </c>
      <c r="AH304" s="37">
        <f>R304*100/C338</f>
        <v>-4.95362147227156147</v>
      </c>
      <c r="AI304" s="37">
        <f>S304*100/D338</f>
        <v>-11.5847641602526146</v>
      </c>
      <c r="AJ304" s="37">
        <f>T304*100/E338</f>
        <v>3.5721334122755084</v>
      </c>
      <c r="AK304" s="37">
        <f>U304*100/F338</f>
        <v>-2.42747187685020727</v>
      </c>
      <c r="AL304" s="37">
        <f>V304*100/G338</f>
        <v>14.9398065916716014</v>
      </c>
      <c r="AM304" s="37">
        <f>W304*100/H338</f>
        <v>-5.58515887112689935</v>
      </c>
      <c r="AN304" s="37">
        <f>X304*100/I338</f>
        <v>-2.42747187685020727</v>
      </c>
      <c r="AO304" s="37">
        <f>Y304*100/J338</f>
        <v>-4.95362147227156147</v>
      </c>
      <c r="AP304" s="37">
        <f>Z304*100/K338</f>
        <v>-6.53246496940990706</v>
      </c>
      <c r="AQ304" s="37">
        <f>AA304*100/L338</f>
        <v>-7.16400236826524583</v>
      </c>
      <c r="AR304" s="37">
        <f>AB304*100/M338</f>
        <v>-3.05900927570554559</v>
      </c>
      <c r="AS304" s="37">
        <f>AC304*100/N338</f>
        <v>3.88790211170317725</v>
      </c>
      <c r="AT304" s="37">
        <f>AD304*100/O338</f>
        <v>-2.19064535227945534</v>
      </c>
    </row>
    <row r="305" spans="1:46">
      <c r="A305" s="28" t="n">
        <v>2016</v>
      </c>
      <c r="B305" s="29" t="s">
        <v>93</v>
      </c>
      <c r="C305" s="53">
        <f>C94</f>
        <v>516</v>
      </c>
      <c r="D305" s="53">
        <f>D94</f>
        <v>487</v>
      </c>
      <c r="E305" s="53">
        <f>E94</f>
        <v>552</v>
      </c>
      <c r="F305" s="53">
        <f>F94</f>
        <v>479</v>
      </c>
      <c r="G305" s="53">
        <f>G94</f>
        <v>491</v>
      </c>
      <c r="H305" s="53">
        <f>H94</f>
        <v>440</v>
      </c>
      <c r="I305" s="53">
        <f>I94</f>
        <v>464</v>
      </c>
      <c r="J305" s="53">
        <f>J94</f>
        <v>470</v>
      </c>
      <c r="K305" s="53">
        <f>K94</f>
        <v>478</v>
      </c>
      <c r="L305" s="53">
        <f>L94</f>
        <v>477</v>
      </c>
      <c r="M305" s="53">
        <f>M94</f>
        <v>501</v>
      </c>
      <c r="N305" s="53">
        <f>N94</f>
        <v>497</v>
      </c>
      <c r="O305" s="53">
        <f>O94</f>
        <v>5852</v>
      </c>
      <c r="P305" s="1" t="n">
        <v>16</v>
      </c>
      <c r="Q305" s="70" t="str">
        <f>B305</f>
        <v>40-45</v>
      </c>
      <c r="R305" s="37">
        <f>C305-C339</f>
        <v>54.5833333333329733</v>
      </c>
      <c r="S305" s="37">
        <f>D305-D339</f>
        <v>25.5833333333329733</v>
      </c>
      <c r="T305" s="37">
        <f>E305-E339</f>
        <v>90.5833333333329733</v>
      </c>
      <c r="U305" s="37">
        <f>F305-F339</f>
        <v>17.5833333333329733</v>
      </c>
      <c r="V305" s="37">
        <f>G305-G339</f>
        <v>29.5833333333329733</v>
      </c>
      <c r="W305" s="37">
        <f>H305-H339</f>
        <v>-21.4166666666670267</v>
      </c>
      <c r="X305" s="37">
        <f>I305-I339</f>
        <v>2.58333333333297333</v>
      </c>
      <c r="Y305" s="37">
        <f>J305-J339</f>
        <v>8.58333333333297333</v>
      </c>
      <c r="Z305" s="37">
        <f>K305-K339</f>
        <v>16.5833333333329733</v>
      </c>
      <c r="AA305" s="37">
        <f>L305-L339</f>
        <v>15.5833333333329733</v>
      </c>
      <c r="AB305" s="37">
        <f>M305-M339</f>
        <v>39.5833333333329733</v>
      </c>
      <c r="AC305" s="37">
        <f>N305-N339</f>
        <v>35.5833333333329733</v>
      </c>
      <c r="AD305" s="37">
        <f>O305-O339</f>
        <v>315</v>
      </c>
      <c r="AF305" s="1" t="n">
        <v>16</v>
      </c>
      <c r="AG305" s="70" t="s">
        <v>93</v>
      </c>
      <c r="AH305" s="37">
        <f>R305*100/C339</f>
        <v>11.8295105652879808</v>
      </c>
      <c r="AI305" s="37">
        <f>S305*100/D339</f>
        <v>5.54451869243264817</v>
      </c>
      <c r="AJ305" s="37">
        <f>T305*100/E339</f>
        <v>19.6315694419359765</v>
      </c>
      <c r="AK305" s="37">
        <f>U305*100/F339</f>
        <v>3.81072783095531609</v>
      </c>
      <c r="AL305" s="37">
        <f>V305*100/G339</f>
        <v>6.41141412317131465</v>
      </c>
      <c r="AM305" s="37">
        <f>W305*100/H339</f>
        <v>-4.64150261874668235</v>
      </c>
      <c r="AN305" s="37">
        <f>X305*100/I339</f>
        <v>0.559869965685309978</v>
      </c>
      <c r="AO305" s="37">
        <f>Y305*100/J339</f>
        <v>1.86021311179331192</v>
      </c>
      <c r="AP305" s="37">
        <f>Z305*100/K339</f>
        <v>3.59400397327064924</v>
      </c>
      <c r="AQ305" s="37">
        <f>AA305*100/L339</f>
        <v>3.37728011558598284</v>
      </c>
      <c r="AR305" s="37">
        <f>AB305*100/M339</f>
        <v>8.5786527000179813</v>
      </c>
      <c r="AS305" s="37">
        <f>AC305*100/N339</f>
        <v>7.71175726927931482</v>
      </c>
      <c r="AT305" s="37">
        <f>AD305*100/O339</f>
        <v>5.68900126422250274</v>
      </c>
    </row>
    <row r="306" spans="1:46">
      <c r="A306" s="28" t="n">
        <v>2016</v>
      </c>
      <c r="B306" s="29" t="s">
        <v>94</v>
      </c>
      <c r="C306" s="53">
        <f>C95</f>
        <v>1126</v>
      </c>
      <c r="D306" s="53">
        <f>D95</f>
        <v>1078</v>
      </c>
      <c r="E306" s="53">
        <f>E95</f>
        <v>1157</v>
      </c>
      <c r="F306" s="53">
        <f>F95</f>
        <v>1076</v>
      </c>
      <c r="G306" s="53">
        <f>G95</f>
        <v>1039</v>
      </c>
      <c r="H306" s="53">
        <f>H95</f>
        <v>1016</v>
      </c>
      <c r="I306" s="53">
        <f>I95</f>
        <v>1112</v>
      </c>
      <c r="J306" s="53">
        <f>J95</f>
        <v>1016</v>
      </c>
      <c r="K306" s="53">
        <f>K95</f>
        <v>1026</v>
      </c>
      <c r="L306" s="53">
        <f>L95</f>
        <v>1046</v>
      </c>
      <c r="M306" s="53">
        <f>M95</f>
        <v>1016</v>
      </c>
      <c r="N306" s="53">
        <f>N95</f>
        <v>1084</v>
      </c>
      <c r="O306" s="53">
        <f>O95</f>
        <v>12792</v>
      </c>
      <c r="P306" s="1" t="n">
        <v>16</v>
      </c>
      <c r="Q306" s="70" t="str">
        <f>B306</f>
        <v>45-50</v>
      </c>
      <c r="R306" s="37">
        <f>C306-C340</f>
        <v>173</v>
      </c>
      <c r="S306" s="37">
        <f>D306-D340</f>
        <v>125</v>
      </c>
      <c r="T306" s="37">
        <f>E306-E340</f>
        <v>204</v>
      </c>
      <c r="U306" s="37">
        <f>F306-F340</f>
        <v>123</v>
      </c>
      <c r="V306" s="37">
        <f>G306-G340</f>
        <v>86</v>
      </c>
      <c r="W306" s="37">
        <f>H306-H340</f>
        <v>63</v>
      </c>
      <c r="X306" s="37">
        <f>I306-I340</f>
        <v>159</v>
      </c>
      <c r="Y306" s="37">
        <f>J306-J340</f>
        <v>63</v>
      </c>
      <c r="Z306" s="37">
        <f>K306-K340</f>
        <v>73</v>
      </c>
      <c r="AA306" s="37">
        <f>L306-L340</f>
        <v>93</v>
      </c>
      <c r="AB306" s="37">
        <f>M306-M340</f>
        <v>63</v>
      </c>
      <c r="AC306" s="37">
        <f>N306-N340</f>
        <v>131</v>
      </c>
      <c r="AD306" s="37">
        <f>O306-O340</f>
        <v>1356</v>
      </c>
      <c r="AF306" s="1" t="n">
        <v>16</v>
      </c>
      <c r="AG306" s="70" t="s">
        <v>94</v>
      </c>
      <c r="AH306" s="37">
        <f>R306*100/C340</f>
        <v>18.1532004197271775</v>
      </c>
      <c r="AI306" s="37">
        <f>S306*100/D340</f>
        <v>13.1164742917103876</v>
      </c>
      <c r="AJ306" s="37">
        <f>T306*100/E340</f>
        <v>21.4060860440713547</v>
      </c>
      <c r="AK306" s="37">
        <f>U306*100/F340</f>
        <v>12.9066107030430217</v>
      </c>
      <c r="AL306" s="37">
        <f>V306*100/G340</f>
        <v>9.02413431269674682</v>
      </c>
      <c r="AM306" s="37">
        <f>W306*100/H340</f>
        <v>6.61070304302203571</v>
      </c>
      <c r="AN306" s="37">
        <f>X306*100/I340</f>
        <v>16.6841552990556146</v>
      </c>
      <c r="AO306" s="37">
        <f>Y306*100/J340</f>
        <v>6.61070304302203571</v>
      </c>
      <c r="AP306" s="37">
        <f>Z306*100/K340</f>
        <v>7.66002098635886686</v>
      </c>
      <c r="AQ306" s="37">
        <f>AA306*100/L340</f>
        <v>9.75865687303252827</v>
      </c>
      <c r="AR306" s="37">
        <f>AB306*100/M340</f>
        <v>6.61070304302203571</v>
      </c>
      <c r="AS306" s="37">
        <f>AC306*100/N340</f>
        <v>13.746065057712487</v>
      </c>
      <c r="AT306" s="37">
        <f>AD306*100/O340</f>
        <v>11.8572927597061906</v>
      </c>
    </row>
    <row r="307" spans="1:46">
      <c r="A307" s="28"/>
      <c r="B307" s="253" t="s">
        <v>111</v>
      </c>
      <c r="C307" s="53">
        <f>C304+C305+C306</f>
        <v>1943</v>
      </c>
      <c r="D307" s="53">
        <f>D304+D305+D306</f>
        <v>1845</v>
      </c>
      <c r="E307" s="53">
        <f>E304+E305+E306</f>
        <v>2037</v>
      </c>
      <c r="F307" s="53">
        <f>F304+F305+F306</f>
        <v>1864</v>
      </c>
      <c r="G307" s="53">
        <f>G304+G305+G306</f>
        <v>1894</v>
      </c>
      <c r="H307" s="53">
        <f>H304+H305+H306</f>
        <v>1755</v>
      </c>
      <c r="I307" s="53">
        <f>I304+I305+I306</f>
        <v>1885</v>
      </c>
      <c r="J307" s="53">
        <f>J304+J305+J306</f>
        <v>1787</v>
      </c>
      <c r="K307" s="53">
        <f>K304+K305+K306</f>
        <v>1800</v>
      </c>
      <c r="L307" s="53">
        <f>L304+L305+L306</f>
        <v>1817</v>
      </c>
      <c r="M307" s="53">
        <f>M304+M305+M306</f>
        <v>1824</v>
      </c>
      <c r="N307" s="53">
        <f>N304+N305+N306</f>
        <v>1910</v>
      </c>
      <c r="O307" s="53">
        <f>O304+O305+O306</f>
        <v>22361</v>
      </c>
      <c r="P307" s="1" t="n">
        <v>16</v>
      </c>
      <c r="Q307" s="70" t="str">
        <f>B307</f>
        <v>35-50</v>
      </c>
      <c r="R307" s="37">
        <f>C307-C341</f>
        <v>211.895833333330074</v>
      </c>
      <c r="S307" s="37">
        <f>D307-D341</f>
        <v>113.895833333330074</v>
      </c>
      <c r="T307" s="37">
        <f>E307-E341</f>
        <v>305.895833333330074</v>
      </c>
      <c r="U307" s="37">
        <f>F307-F341</f>
        <v>132.895833333330074</v>
      </c>
      <c r="V307" s="37">
        <f>G307-G341</f>
        <v>162.895833333330074</v>
      </c>
      <c r="W307" s="37">
        <f>H307-H341</f>
        <v>23.8958333333300743</v>
      </c>
      <c r="X307" s="37">
        <f>I307-I341</f>
        <v>153.895833333330074</v>
      </c>
      <c r="Y307" s="37">
        <f>J307-J341</f>
        <v>55.8958333333300743</v>
      </c>
      <c r="Z307" s="37">
        <f>K307-K341</f>
        <v>68.8958333333300743</v>
      </c>
      <c r="AA307" s="37">
        <f>L307-L341</f>
        <v>85.8958333333300743</v>
      </c>
      <c r="AB307" s="37">
        <f>M307-M341</f>
        <v>92.8958333333300743</v>
      </c>
      <c r="AC307" s="37">
        <f>N307-N341</f>
        <v>178.895833333330074</v>
      </c>
      <c r="AD307" s="37">
        <f>O307-O341</f>
        <v>1587.75</v>
      </c>
      <c r="AF307" s="1" t="n">
        <v>16</v>
      </c>
      <c r="AG307" s="70" t="s">
        <v>111</v>
      </c>
      <c r="AH307" s="37">
        <f>R307*100/C341</f>
        <v>12.2405016066333161</v>
      </c>
      <c r="AI307" s="37">
        <f>S307*100/D341</f>
        <v>6.57937491726117685</v>
      </c>
      <c r="AJ307" s="37">
        <f>T307*100/E341</f>
        <v>17.6705619005208767</v>
      </c>
      <c r="AK307" s="37">
        <f>U307*100/F341</f>
        <v>7.67694029581291737</v>
      </c>
      <c r="AL307" s="37">
        <f>V307*100/G341</f>
        <v>9.40993826194724647</v>
      </c>
      <c r="AM307" s="37">
        <f>W307*100/H341</f>
        <v>1.3803810188581982</v>
      </c>
      <c r="AN307" s="37">
        <f>X307*100/I341</f>
        <v>8.89003887210694721</v>
      </c>
      <c r="AO307" s="37">
        <f>Y307*100/J341</f>
        <v>3.22891218273481506</v>
      </c>
      <c r="AP307" s="37">
        <f>Z307*100/K341</f>
        <v>3.97987796805969083</v>
      </c>
      <c r="AQ307" s="37">
        <f>AA307*100/L341</f>
        <v>4.96191014886914328</v>
      </c>
      <c r="AR307" s="37">
        <f>AB307*100/M341</f>
        <v>5.36627634096715322</v>
      </c>
      <c r="AS307" s="37">
        <f>AC307*100/N341</f>
        <v>10.3342038438855557</v>
      </c>
      <c r="AT307" s="37">
        <f>AD307*100/O341</f>
        <v>7.64324311313829075</v>
      </c>
    </row>
    <row r="308" spans="1:46">
      <c r="A308" s="23"/>
      <c r="B308" s="23"/>
      <c r="C308" s="47"/>
      <c r="D308" s="47"/>
      <c r="E308" s="47"/>
      <c r="F308" s="47"/>
      <c r="G308" s="47"/>
      <c r="H308" s="47"/>
      <c r="I308" s="47"/>
      <c r="J308" s="47"/>
      <c r="K308" s="47"/>
      <c r="L308" s="47"/>
      <c r="M308" s="47"/>
      <c r="N308" s="47"/>
      <c r="O308" s="47"/>
      <c r="Q308" s="40"/>
      <c r="R308" s="55"/>
      <c r="S308" s="55"/>
      <c r="T308" s="55"/>
      <c r="U308" s="55"/>
      <c r="V308" s="55"/>
      <c r="W308" s="55"/>
      <c r="X308" s="55"/>
      <c r="Y308" s="55"/>
      <c r="Z308" s="55"/>
      <c r="AA308" s="55"/>
      <c r="AB308" s="55"/>
      <c r="AC308" s="55"/>
      <c r="AD308" s="55"/>
      <c r="AG308" s="40"/>
      <c r="AH308" s="55"/>
      <c r="AI308" s="55"/>
      <c r="AJ308" s="55"/>
      <c r="AK308" s="55"/>
      <c r="AL308" s="55"/>
      <c r="AM308" s="55"/>
      <c r="AN308" s="55"/>
      <c r="AO308" s="55"/>
      <c r="AP308" s="55"/>
      <c r="AQ308" s="55"/>
      <c r="AR308" s="55"/>
      <c r="AS308" s="55"/>
      <c r="AT308" s="55"/>
    </row>
    <row r="309" spans="1:46">
      <c r="A309" s="26" t="n">
        <v>2016</v>
      </c>
      <c r="B309" s="27" t="s">
        <v>95</v>
      </c>
      <c r="C309" s="52">
        <f>C96</f>
        <v>2137</v>
      </c>
      <c r="D309" s="52">
        <f>D96</f>
        <v>2030</v>
      </c>
      <c r="E309" s="52">
        <f>E96</f>
        <v>2146</v>
      </c>
      <c r="F309" s="52">
        <f>F96</f>
        <v>1958</v>
      </c>
      <c r="G309" s="52">
        <f>G96</f>
        <v>1999</v>
      </c>
      <c r="H309" s="52">
        <f>H96</f>
        <v>1909</v>
      </c>
      <c r="I309" s="52">
        <f>I96</f>
        <v>1897</v>
      </c>
      <c r="J309" s="52">
        <f>J96</f>
        <v>1885</v>
      </c>
      <c r="K309" s="52">
        <f>K96</f>
        <v>1772</v>
      </c>
      <c r="L309" s="52">
        <f>L96</f>
        <v>1972</v>
      </c>
      <c r="M309" s="52">
        <f>M96</f>
        <v>1879</v>
      </c>
      <c r="N309" s="52">
        <f>N96</f>
        <v>2008</v>
      </c>
      <c r="O309" s="52">
        <f>O96</f>
        <v>23592</v>
      </c>
      <c r="P309" s="1" t="n">
        <v>16</v>
      </c>
      <c r="Q309" s="69" t="str">
        <f>B309</f>
        <v>50-55</v>
      </c>
      <c r="R309" s="36">
        <f>C309-C343</f>
        <v>250.6875</v>
      </c>
      <c r="S309" s="36">
        <f>D309-D343</f>
        <v>143.6875</v>
      </c>
      <c r="T309" s="36">
        <f>E309-E343</f>
        <v>259.6875</v>
      </c>
      <c r="U309" s="36">
        <f>F309-F343</f>
        <v>71.6875</v>
      </c>
      <c r="V309" s="36">
        <f>G309-G343</f>
        <v>112.6875</v>
      </c>
      <c r="W309" s="36">
        <f>H309-H343</f>
        <v>22.6875</v>
      </c>
      <c r="X309" s="36">
        <f>I309-I343</f>
        <v>10.6875</v>
      </c>
      <c r="Y309" s="36">
        <f>J309-J343</f>
        <v>-1.3125</v>
      </c>
      <c r="Z309" s="36">
        <f>K309-K343</f>
        <v>-114.3125</v>
      </c>
      <c r="AA309" s="36">
        <f>L309-L343</f>
        <v>85.6875</v>
      </c>
      <c r="AB309" s="36">
        <f>M309-M343</f>
        <v>-7.3125</v>
      </c>
      <c r="AC309" s="36">
        <f>N309-N343</f>
        <v>121.6875</v>
      </c>
      <c r="AD309" s="36">
        <f>O309-O343</f>
        <v>956.25</v>
      </c>
      <c r="AF309" s="1" t="n">
        <v>16</v>
      </c>
      <c r="AG309" s="69" t="s">
        <v>95</v>
      </c>
      <c r="AH309" s="36">
        <f>R309*100/C343</f>
        <v>13.2898180974785465</v>
      </c>
      <c r="AI309" s="36">
        <f>S309*100/D343</f>
        <v>7.61737516980882035</v>
      </c>
      <c r="AJ309" s="36">
        <f>T309*100/E343</f>
        <v>13.7669394652264678</v>
      </c>
      <c r="AK309" s="36">
        <f>U309*100/F343</f>
        <v>3.80040422782545306</v>
      </c>
      <c r="AL309" s="36">
        <f>V309*100/G343</f>
        <v>5.97395712534375889</v>
      </c>
      <c r="AM309" s="36">
        <f>W309*100/H343</f>
        <v>1.20274344786455045</v>
      </c>
      <c r="AN309" s="36">
        <f>X309*100/I343</f>
        <v>0.566581624200656009</v>
      </c>
      <c r="AO309" s="36">
        <f>Y309*100/J343</f>
        <v>-0.0695801994632384613</v>
      </c>
      <c r="AP309" s="36">
        <f>Z309*100/K343</f>
        <v>-6.06010403896491212</v>
      </c>
      <c r="AQ309" s="36">
        <f>AA309*100/L343</f>
        <v>4.5425930220999966</v>
      </c>
      <c r="AR309" s="36">
        <f>AB309*100/M343</f>
        <v>-0.387661111295185723</v>
      </c>
      <c r="AS309" s="36">
        <f>AC309*100/N343</f>
        <v>6.45107849309168024</v>
      </c>
      <c r="AT309" s="36">
        <f>AD309*100/O343</f>
        <v>4.22451211026804963</v>
      </c>
    </row>
    <row r="310" spans="1:46">
      <c r="A310" s="26" t="n">
        <v>2016</v>
      </c>
      <c r="B310" s="27" t="s">
        <v>96</v>
      </c>
      <c r="C310" s="52">
        <f>C97</f>
        <v>3141</v>
      </c>
      <c r="D310" s="52">
        <f>D97</f>
        <v>2971</v>
      </c>
      <c r="E310" s="52">
        <f>E97</f>
        <v>3207</v>
      </c>
      <c r="F310" s="52">
        <f>F97</f>
        <v>2938</v>
      </c>
      <c r="G310" s="52">
        <f>G97</f>
        <v>2871</v>
      </c>
      <c r="H310" s="52">
        <f>H97</f>
        <v>2801</v>
      </c>
      <c r="I310" s="52">
        <f>I97</f>
        <v>2904</v>
      </c>
      <c r="J310" s="52">
        <f>J97</f>
        <v>2848</v>
      </c>
      <c r="K310" s="52">
        <f>K97</f>
        <v>2830</v>
      </c>
      <c r="L310" s="52">
        <f>L97</f>
        <v>3003</v>
      </c>
      <c r="M310" s="52">
        <f>M97</f>
        <v>2891</v>
      </c>
      <c r="N310" s="52">
        <f>N97</f>
        <v>3028</v>
      </c>
      <c r="O310" s="52">
        <f>O97</f>
        <v>35433</v>
      </c>
      <c r="P310" s="1" t="n">
        <v>16</v>
      </c>
      <c r="Q310" s="69" t="str">
        <f>B310</f>
        <v>55-60</v>
      </c>
      <c r="R310" s="36">
        <f>C310-C344</f>
        <v>172.041666666670153</v>
      </c>
      <c r="S310" s="36">
        <f>D310-D344</f>
        <v>2.04166666667015306</v>
      </c>
      <c r="T310" s="36">
        <f>E310-E344</f>
        <v>238.041666666670153</v>
      </c>
      <c r="U310" s="36">
        <f>F310-F344</f>
        <v>-30.9583333333298469</v>
      </c>
      <c r="V310" s="36">
        <f>G310-G344</f>
        <v>-97.9583333333298469</v>
      </c>
      <c r="W310" s="36">
        <f>H310-H344</f>
        <v>-167.958333333329847</v>
      </c>
      <c r="X310" s="36">
        <f>I310-I344</f>
        <v>-64.9583333333298469</v>
      </c>
      <c r="Y310" s="36">
        <f>J310-J344</f>
        <v>-120.958333333329847</v>
      </c>
      <c r="Z310" s="36">
        <f>K310-K344</f>
        <v>-138.958333333329847</v>
      </c>
      <c r="AA310" s="36">
        <f>L310-L344</f>
        <v>34.0416666666701531</v>
      </c>
      <c r="AB310" s="36">
        <f>M310-M344</f>
        <v>-77.9583333333298469</v>
      </c>
      <c r="AC310" s="36">
        <f>N310-N344</f>
        <v>59.0416666666701531</v>
      </c>
      <c r="AD310" s="36">
        <f>O310-O344</f>
        <v>-194.5</v>
      </c>
      <c r="AF310" s="1" t="n">
        <v>16</v>
      </c>
      <c r="AG310" s="69" t="s">
        <v>96</v>
      </c>
      <c r="AH310" s="36">
        <f>R310*100/C344</f>
        <v>5.79468107501239871</v>
      </c>
      <c r="AI310" s="36">
        <f>S310*100/D344</f>
        <v>0.0687671040629901853</v>
      </c>
      <c r="AJ310" s="36">
        <f>T310*100/E344</f>
        <v>8.01768296961628835</v>
      </c>
      <c r="AK310" s="36">
        <f>U310*100/F344</f>
        <v>-1.04273384323895657</v>
      </c>
      <c r="AL310" s="36">
        <f>V310*100/G344</f>
        <v>-3.29941758473078428</v>
      </c>
      <c r="AM310" s="36">
        <f>W310*100/H344</f>
        <v>-5.65714686688642932</v>
      </c>
      <c r="AN310" s="36">
        <f>X310*100/I344</f>
        <v>-2.18791663742883946</v>
      </c>
      <c r="AO310" s="36">
        <f>Y310*100/J344</f>
        <v>-4.07410006315335504</v>
      </c>
      <c r="AP310" s="36">
        <f>Z310*100/K344</f>
        <v>-4.68037330713623412</v>
      </c>
      <c r="AQ310" s="36">
        <f>AA310*100/L344</f>
        <v>1.14658620447699922</v>
      </c>
      <c r="AR310" s="36">
        <f>AB310*100/M344</f>
        <v>-2.62578064697202995</v>
      </c>
      <c r="AS310" s="36">
        <f>AC310*100/N344</f>
        <v>1.98863237667544226</v>
      </c>
      <c r="AT310" s="36">
        <f>AD310*100/O344</f>
        <v>-0.54592660164199005</v>
      </c>
    </row>
    <row r="311" spans="1:46">
      <c r="A311" s="26" t="n">
        <v>2016</v>
      </c>
      <c r="B311" s="27" t="s">
        <v>97</v>
      </c>
      <c r="C311" s="52">
        <f>C98</f>
        <v>4203</v>
      </c>
      <c r="D311" s="52">
        <f>D98</f>
        <v>4030</v>
      </c>
      <c r="E311" s="52">
        <f>E98</f>
        <v>4373</v>
      </c>
      <c r="F311" s="52">
        <f>F98</f>
        <v>3961</v>
      </c>
      <c r="G311" s="52">
        <f>G98</f>
        <v>3861</v>
      </c>
      <c r="H311" s="52">
        <f>H98</f>
        <v>3791</v>
      </c>
      <c r="I311" s="52">
        <f>I98</f>
        <v>3866</v>
      </c>
      <c r="J311" s="52">
        <f>J98</f>
        <v>3861</v>
      </c>
      <c r="K311" s="52">
        <f>K98</f>
        <v>3569</v>
      </c>
      <c r="L311" s="52">
        <f>L98</f>
        <v>3889</v>
      </c>
      <c r="M311" s="52">
        <f>M98</f>
        <v>3903</v>
      </c>
      <c r="N311" s="52">
        <f>N98</f>
        <v>4151</v>
      </c>
      <c r="O311" s="52">
        <f>O98</f>
        <v>47458</v>
      </c>
      <c r="P311" s="1" t="n">
        <v>16</v>
      </c>
      <c r="Q311" s="69" t="str">
        <f>B311</f>
        <v>60-65</v>
      </c>
      <c r="R311" s="36">
        <f>C311-C345</f>
        <v>167.604166666670153</v>
      </c>
      <c r="S311" s="36">
        <f>D311-D345</f>
        <v>-5.39583333332984694</v>
      </c>
      <c r="T311" s="36">
        <f>E311-E345</f>
        <v>337.604166666670153</v>
      </c>
      <c r="U311" s="36">
        <f>F311-F345</f>
        <v>-74.3958333333298469</v>
      </c>
      <c r="V311" s="36">
        <f>G311-G345</f>
        <v>-174.395833333329847</v>
      </c>
      <c r="W311" s="36">
        <f>H311-H345</f>
        <v>-244.395833333329847</v>
      </c>
      <c r="X311" s="36">
        <f>I311-I345</f>
        <v>-169.395833333329847</v>
      </c>
      <c r="Y311" s="36">
        <f>J311-J345</f>
        <v>-174.395833333329847</v>
      </c>
      <c r="Z311" s="36">
        <f>K311-K345</f>
        <v>-466.395833333329847</v>
      </c>
      <c r="AA311" s="36">
        <f>L311-L345</f>
        <v>-146.395833333329847</v>
      </c>
      <c r="AB311" s="36">
        <f>M311-M345</f>
        <v>-132.395833333329847</v>
      </c>
      <c r="AC311" s="36">
        <f>N311-N345</f>
        <v>115.604166666670153</v>
      </c>
      <c r="AD311" s="36">
        <f>O311-O345</f>
        <v>-966.75</v>
      </c>
      <c r="AF311" s="1" t="n">
        <v>16</v>
      </c>
      <c r="AG311" s="69" t="s">
        <v>97</v>
      </c>
      <c r="AH311" s="36">
        <f>R311*100/C345</f>
        <v>4.1533513337705239</v>
      </c>
      <c r="AI311" s="36">
        <f>S311*100/D345</f>
        <v>-0.133712615965922943</v>
      </c>
      <c r="AJ311" s="36">
        <f>T311*100/E345</f>
        <v>8.36607313408957864</v>
      </c>
      <c r="AK311" s="36">
        <f>U311*100/F345</f>
        <v>-1.84358205256601142</v>
      </c>
      <c r="AL311" s="36">
        <f>V311*100/G345</f>
        <v>-4.32165369981251679</v>
      </c>
      <c r="AM311" s="36">
        <f>W311*100/H345</f>
        <v>-6.05630385288506901</v>
      </c>
      <c r="AN311" s="36">
        <f>X311*100/I345</f>
        <v>-4.19775011745019189</v>
      </c>
      <c r="AO311" s="36">
        <f>Y311*100/J345</f>
        <v>-4.32165369981251679</v>
      </c>
      <c r="AP311" s="36">
        <f>Z311*100/K345</f>
        <v>-11.5576229097723058</v>
      </c>
      <c r="AQ311" s="36">
        <f>AA311*100/L345</f>
        <v>-3.62779363858349591</v>
      </c>
      <c r="AR311" s="36">
        <f>AB311*100/M345</f>
        <v>-3.28086360796898546</v>
      </c>
      <c r="AS311" s="36">
        <f>AC311*100/N345</f>
        <v>2.86475407720234223</v>
      </c>
      <c r="AT311" s="36">
        <f>AD311*100/O345</f>
        <v>-1.9963964708129625</v>
      </c>
    </row>
    <row r="312" spans="1:46">
      <c r="A312" s="26"/>
      <c r="B312" s="252" t="s">
        <v>116</v>
      </c>
      <c r="C312" s="52">
        <f>C309+C310+C311</f>
        <v>9481</v>
      </c>
      <c r="D312" s="52">
        <f>D309+D310+D311</f>
        <v>9031</v>
      </c>
      <c r="E312" s="52">
        <f>E309+E310+E311</f>
        <v>9726</v>
      </c>
      <c r="F312" s="52">
        <f>F309+F310+F311</f>
        <v>8857</v>
      </c>
      <c r="G312" s="52">
        <f>G309+G310+G311</f>
        <v>8731</v>
      </c>
      <c r="H312" s="52">
        <f>H309+H310+H311</f>
        <v>8501</v>
      </c>
      <c r="I312" s="52">
        <f>I309+I310+I311</f>
        <v>8667</v>
      </c>
      <c r="J312" s="52">
        <f>J309+J310+J311</f>
        <v>8594</v>
      </c>
      <c r="K312" s="52">
        <f>K309+K310+K311</f>
        <v>8171</v>
      </c>
      <c r="L312" s="52">
        <f>L309+L310+L311</f>
        <v>8864</v>
      </c>
      <c r="M312" s="52">
        <f>M309+M310+M311</f>
        <v>8673</v>
      </c>
      <c r="N312" s="52">
        <f>N309+N310+N311</f>
        <v>9187</v>
      </c>
      <c r="O312" s="52">
        <f>O309+O310+O311</f>
        <v>106483</v>
      </c>
      <c r="P312" s="1" t="n">
        <v>16</v>
      </c>
      <c r="Q312" s="69" t="str">
        <f>B312</f>
        <v>50-65</v>
      </c>
      <c r="R312" s="36">
        <f>C312-C346</f>
        <v>590.333333333330302</v>
      </c>
      <c r="S312" s="36">
        <f>D312-D346</f>
        <v>140.333333333330302</v>
      </c>
      <c r="T312" s="36">
        <f>E312-E346</f>
        <v>835.333333333330302</v>
      </c>
      <c r="U312" s="36">
        <f>F312-F346</f>
        <v>-33.6666666666696983</v>
      </c>
      <c r="V312" s="36">
        <f>G312-G346</f>
        <v>-159.666666666669698</v>
      </c>
      <c r="W312" s="36">
        <f>H312-H346</f>
        <v>-389.666666666669698</v>
      </c>
      <c r="X312" s="36">
        <f>I312-I346</f>
        <v>-223.666666666669698</v>
      </c>
      <c r="Y312" s="36">
        <f>J312-J346</f>
        <v>-296.666666666669698</v>
      </c>
      <c r="Z312" s="36">
        <f>K312-K346</f>
        <v>-719.666666666669698</v>
      </c>
      <c r="AA312" s="36">
        <f>L312-L346</f>
        <v>-26.6666666666696983</v>
      </c>
      <c r="AB312" s="36">
        <f>M312-M346</f>
        <v>-217.666666666669698</v>
      </c>
      <c r="AC312" s="36">
        <f>N312-N346</f>
        <v>296.333333333330302</v>
      </c>
      <c r="AD312" s="36">
        <f>O312-O346</f>
        <v>-205</v>
      </c>
      <c r="AF312" s="1" t="n">
        <v>16</v>
      </c>
      <c r="AG312" s="69" t="s">
        <v>116</v>
      </c>
      <c r="AH312" s="36">
        <f>R312*100/C346</f>
        <v>6.63992201559684059</v>
      </c>
      <c r="AI312" s="36">
        <f>S312*100/D346</f>
        <v>1.5784343131373344</v>
      </c>
      <c r="AJ312" s="36">
        <f>T312*100/E346</f>
        <v>9.39562087582479322</v>
      </c>
      <c r="AK312" s="36">
        <f>U312*100/F346</f>
        <v>-0.378674265147004574</v>
      </c>
      <c r="AL312" s="36">
        <f>V312*100/G346</f>
        <v>-1.7958908218356699</v>
      </c>
      <c r="AM312" s="36">
        <f>W312*100/H346</f>
        <v>-4.38287342531497259</v>
      </c>
      <c r="AN312" s="36">
        <f>X312*100/I346</f>
        <v>-2.51574685062991055</v>
      </c>
      <c r="AO312" s="36">
        <f>Y312*100/J346</f>
        <v>-3.33683263347334158</v>
      </c>
      <c r="AP312" s="36">
        <f>Z312*100/K346</f>
        <v>-8.09463107378527802</v>
      </c>
      <c r="AQ312" s="36">
        <f>AA312*100/L346</f>
        <v>-0.299940011997634493</v>
      </c>
      <c r="AR312" s="36">
        <f>AB312*100/M346</f>
        <v>-2.44826034793045055</v>
      </c>
      <c r="AS312" s="36">
        <f>AC312*100/N346</f>
        <v>3.3330833833232969</v>
      </c>
      <c r="AT312" s="36">
        <f>AD312*100/O346</f>
        <v>-0.19214907018596282</v>
      </c>
    </row>
    <row r="313" spans="1:46">
      <c r="A313" s="23"/>
      <c r="B313" s="23"/>
      <c r="C313" s="47"/>
      <c r="D313" s="47"/>
      <c r="E313" s="47"/>
      <c r="F313" s="47"/>
      <c r="G313" s="47"/>
      <c r="H313" s="47"/>
      <c r="I313" s="47"/>
      <c r="J313" s="47"/>
      <c r="K313" s="47"/>
      <c r="L313" s="47"/>
      <c r="M313" s="47"/>
      <c r="N313" s="47"/>
      <c r="O313" s="47"/>
      <c r="Q313" s="40"/>
      <c r="R313" s="55"/>
      <c r="S313" s="55"/>
      <c r="T313" s="55"/>
      <c r="U313" s="55"/>
      <c r="V313" s="55"/>
      <c r="W313" s="55"/>
      <c r="X313" s="55"/>
      <c r="Y313" s="55"/>
      <c r="Z313" s="55"/>
      <c r="AA313" s="55"/>
      <c r="AB313" s="55"/>
      <c r="AC313" s="55"/>
      <c r="AD313" s="55"/>
      <c r="AG313" s="40"/>
      <c r="AH313" s="55"/>
      <c r="AI313" s="55"/>
      <c r="AJ313" s="55"/>
      <c r="AK313" s="55"/>
      <c r="AL313" s="55"/>
      <c r="AM313" s="55"/>
      <c r="AN313" s="55"/>
      <c r="AO313" s="55"/>
      <c r="AP313" s="55"/>
      <c r="AQ313" s="55"/>
      <c r="AR313" s="55"/>
      <c r="AS313" s="55"/>
      <c r="AT313" s="55"/>
    </row>
    <row r="314" spans="1:46">
      <c r="A314" s="28" t="n">
        <v>2016</v>
      </c>
      <c r="B314" s="29" t="s">
        <v>98</v>
      </c>
      <c r="C314" s="53">
        <f>C99</f>
        <v>5355</v>
      </c>
      <c r="D314" s="53">
        <f>D99</f>
        <v>5011</v>
      </c>
      <c r="E314" s="53">
        <f>E99</f>
        <v>5433</v>
      </c>
      <c r="F314" s="53">
        <f>F99</f>
        <v>4898</v>
      </c>
      <c r="G314" s="53">
        <f>G99</f>
        <v>5074</v>
      </c>
      <c r="H314" s="53">
        <f>H99</f>
        <v>4671</v>
      </c>
      <c r="I314" s="53">
        <f>I99</f>
        <v>4920</v>
      </c>
      <c r="J314" s="53">
        <f>J99</f>
        <v>4939</v>
      </c>
      <c r="K314" s="53">
        <f>K99</f>
        <v>4778</v>
      </c>
      <c r="L314" s="53">
        <f>L99</f>
        <v>5187</v>
      </c>
      <c r="M314" s="53">
        <f>M99</f>
        <v>5017</v>
      </c>
      <c r="N314" s="53">
        <f>N99</f>
        <v>5520</v>
      </c>
      <c r="O314" s="53">
        <f>O99</f>
        <v>60803</v>
      </c>
      <c r="P314" s="1" t="n">
        <v>16</v>
      </c>
      <c r="Q314" s="70" t="str">
        <f>B314</f>
        <v>65-70</v>
      </c>
      <c r="R314" s="37">
        <f>C314-C348</f>
        <v>48.8125</v>
      </c>
      <c r="S314" s="37">
        <f>D314-D348</f>
        <v>-295.1875</v>
      </c>
      <c r="T314" s="37">
        <f>E314-E348</f>
        <v>126.8125</v>
      </c>
      <c r="U314" s="37">
        <f>F314-F348</f>
        <v>-408.1875</v>
      </c>
      <c r="V314" s="37">
        <f>G314-G348</f>
        <v>-232.1875</v>
      </c>
      <c r="W314" s="37">
        <f>H314-H348</f>
        <v>-635.1875</v>
      </c>
      <c r="X314" s="37">
        <f>I314-I348</f>
        <v>-386.1875</v>
      </c>
      <c r="Y314" s="37">
        <f>J314-J348</f>
        <v>-367.1875</v>
      </c>
      <c r="Z314" s="37">
        <f>K314-K348</f>
        <v>-528.1875</v>
      </c>
      <c r="AA314" s="37">
        <f>L314-L348</f>
        <v>-119.1875</v>
      </c>
      <c r="AB314" s="37">
        <f>M314-M348</f>
        <v>-289.1875</v>
      </c>
      <c r="AC314" s="37">
        <f>N314-N348</f>
        <v>213.8125</v>
      </c>
      <c r="AD314" s="37">
        <f>O314-O348</f>
        <v>-2871.25</v>
      </c>
      <c r="AF314" s="1" t="n">
        <v>16</v>
      </c>
      <c r="AG314" s="70" t="s">
        <v>98</v>
      </c>
      <c r="AH314" s="37">
        <f>R314*100/C348</f>
        <v>0.919916606791599456</v>
      </c>
      <c r="AI314" s="37">
        <f>S314*100/D348</f>
        <v>-5.56308083723012015</v>
      </c>
      <c r="AJ314" s="37">
        <f>T314*100/E348</f>
        <v>2.38989858537791955</v>
      </c>
      <c r="AK314" s="37">
        <f>U314*100/F348</f>
        <v>-7.69267011390004551</v>
      </c>
      <c r="AL314" s="37">
        <f>V314*100/G348</f>
        <v>-4.37578770067963152</v>
      </c>
      <c r="AM314" s="37">
        <f>W314*100/H348</f>
        <v>-11.9706945900422852</v>
      </c>
      <c r="AN314" s="37">
        <f>X314*100/I348</f>
        <v>-7.27805981224749399</v>
      </c>
      <c r="AO314" s="37">
        <f>Y314*100/J348</f>
        <v>-6.91998727900210842</v>
      </c>
      <c r="AP314" s="37">
        <f>Z314*100/K348</f>
        <v>-9.95418085018669174</v>
      </c>
      <c r="AQ314" s="37">
        <f>AA314*100/L348</f>
        <v>-2.24619842400970571</v>
      </c>
      <c r="AR314" s="37">
        <f>AB314*100/M348</f>
        <v>-5.45000530041578823</v>
      </c>
      <c r="AS314" s="37">
        <f>AC314*100/N348</f>
        <v>4.02949386918573804</v>
      </c>
      <c r="AT314" s="37">
        <f>AD314*100/O348</f>
        <v>-4.50927965386321805</v>
      </c>
    </row>
    <row r="315" spans="1:46">
      <c r="A315" s="28" t="n">
        <v>2016</v>
      </c>
      <c r="B315" s="29" t="s">
        <v>99</v>
      </c>
      <c r="C315" s="53">
        <f>C100</f>
        <v>7175</v>
      </c>
      <c r="D315" s="53">
        <f>D100</f>
        <v>6784</v>
      </c>
      <c r="E315" s="53">
        <f>E100</f>
        <v>7440</v>
      </c>
      <c r="F315" s="53">
        <f>F100</f>
        <v>6740</v>
      </c>
      <c r="G315" s="53">
        <f>G100</f>
        <v>6434</v>
      </c>
      <c r="H315" s="53">
        <f>H100</f>
        <v>6097</v>
      </c>
      <c r="I315" s="53">
        <f>I100</f>
        <v>6319</v>
      </c>
      <c r="J315" s="53">
        <f>J100</f>
        <v>6122</v>
      </c>
      <c r="K315" s="53">
        <f>K100</f>
        <v>5863</v>
      </c>
      <c r="L315" s="53">
        <f>L100</f>
        <v>6269</v>
      </c>
      <c r="M315" s="53">
        <f>M100</f>
        <v>6305</v>
      </c>
      <c r="N315" s="53">
        <f>N100</f>
        <v>6918</v>
      </c>
      <c r="O315" s="53">
        <f>O100</f>
        <v>78466</v>
      </c>
      <c r="P315" s="1" t="n">
        <v>16</v>
      </c>
      <c r="Q315" s="70" t="str">
        <f>B315</f>
        <v>70-75</v>
      </c>
      <c r="R315" s="37">
        <f>C315-C349</f>
        <v>854.5625</v>
      </c>
      <c r="S315" s="37">
        <f>D315-D349</f>
        <v>463.5625</v>
      </c>
      <c r="T315" s="37">
        <f>E315-E349</f>
        <v>1119.5625</v>
      </c>
      <c r="U315" s="37">
        <f>F315-F349</f>
        <v>419.5625</v>
      </c>
      <c r="V315" s="37">
        <f>G315-G349</f>
        <v>113.5625</v>
      </c>
      <c r="W315" s="37">
        <f>H315-H349</f>
        <v>-223.4375</v>
      </c>
      <c r="X315" s="37">
        <f>I315-I349</f>
        <v>-1.4375</v>
      </c>
      <c r="Y315" s="37">
        <f>J315-J349</f>
        <v>-198.4375</v>
      </c>
      <c r="Z315" s="37">
        <f>K315-K349</f>
        <v>-457.4375</v>
      </c>
      <c r="AA315" s="37">
        <f>L315-L349</f>
        <v>-51.4375</v>
      </c>
      <c r="AB315" s="37">
        <f>M315-M349</f>
        <v>-15.4375</v>
      </c>
      <c r="AC315" s="37">
        <f>N315-N349</f>
        <v>597.5625</v>
      </c>
      <c r="AD315" s="37">
        <f>O315-O349</f>
        <v>2620.75</v>
      </c>
      <c r="AF315" s="1" t="n">
        <v>16</v>
      </c>
      <c r="AG315" s="70" t="s">
        <v>99</v>
      </c>
      <c r="AH315" s="37">
        <f>R315*100/C349</f>
        <v>13.5206225834841334</v>
      </c>
      <c r="AI315" s="37">
        <f>S315*100/D349</f>
        <v>7.3343419660426985</v>
      </c>
      <c r="AJ315" s="37">
        <f>T315*100/E349</f>
        <v>17.713370316532675</v>
      </c>
      <c r="AK315" s="37">
        <f>U315*100/F349</f>
        <v>6.6381876254610539</v>
      </c>
      <c r="AL315" s="37">
        <f>V315*100/G349</f>
        <v>1.79675062050688723</v>
      </c>
      <c r="AM315" s="37">
        <f>W315*100/H349</f>
        <v>-3.5351587607661652</v>
      </c>
      <c r="AN315" s="37">
        <f>X315*100/I349</f>
        <v>-0.0227436787405935092</v>
      </c>
      <c r="AO315" s="37">
        <f>Y315*100/J349</f>
        <v>-3.13961652179932171</v>
      </c>
      <c r="AP315" s="37">
        <f>Z315*100/K349</f>
        <v>-7.23743411749582233</v>
      </c>
      <c r="AQ315" s="37">
        <f>AA315*100/L349</f>
        <v>-0.813828156674280834</v>
      </c>
      <c r="AR315" s="37">
        <f>AB315*100/M349</f>
        <v>-0.244247332562025976</v>
      </c>
      <c r="AS315" s="37">
        <f>AC315*100/N349</f>
        <v>9.45444836690498036</v>
      </c>
      <c r="AT315" s="37">
        <f>AD315*100/O349</f>
        <v>3.45539107590785166</v>
      </c>
    </row>
    <row r="316" spans="1:46">
      <c r="A316" s="28" t="n">
        <v>2016</v>
      </c>
      <c r="B316" s="29" t="s">
        <v>100</v>
      </c>
      <c r="C316" s="53">
        <f>C101</f>
        <v>12388</v>
      </c>
      <c r="D316" s="53">
        <f>D101</f>
        <v>11644</v>
      </c>
      <c r="E316" s="53">
        <f>E101</f>
        <v>12850</v>
      </c>
      <c r="F316" s="53">
        <f>F101</f>
        <v>11600</v>
      </c>
      <c r="G316" s="53">
        <f>G101</f>
        <v>11181</v>
      </c>
      <c r="H316" s="53">
        <f>H101</f>
        <v>10740</v>
      </c>
      <c r="I316" s="53">
        <f>I101</f>
        <v>10957</v>
      </c>
      <c r="J316" s="53">
        <f>J101</f>
        <v>10844</v>
      </c>
      <c r="K316" s="53">
        <f>K101</f>
        <v>10483</v>
      </c>
      <c r="L316" s="53">
        <f>L101</f>
        <v>11566</v>
      </c>
      <c r="M316" s="53">
        <f>M101</f>
        <v>11709</v>
      </c>
      <c r="N316" s="53">
        <f>N101</f>
        <v>12805</v>
      </c>
      <c r="O316" s="53">
        <f>O101</f>
        <v>138767</v>
      </c>
      <c r="P316" s="1" t="n">
        <v>16</v>
      </c>
      <c r="Q316" s="70" t="str">
        <f>B316</f>
        <v>75-80</v>
      </c>
      <c r="R316" s="37">
        <f>C316-C350</f>
        <v>1047.08333333329938</v>
      </c>
      <c r="S316" s="37">
        <f>D316-D350</f>
        <v>303.083333333299379</v>
      </c>
      <c r="T316" s="37">
        <f>E316-E350</f>
        <v>1509.08333333329938</v>
      </c>
      <c r="U316" s="37">
        <f>F316-F350</f>
        <v>259.083333333299379</v>
      </c>
      <c r="V316" s="37">
        <f>G316-G350</f>
        <v>-159.916666666700621</v>
      </c>
      <c r="W316" s="37">
        <f>H316-H350</f>
        <v>-600.916666666700621</v>
      </c>
      <c r="X316" s="37">
        <f>I316-I350</f>
        <v>-383.916666666700621</v>
      </c>
      <c r="Y316" s="37">
        <f>J316-J350</f>
        <v>-496.916666666700621</v>
      </c>
      <c r="Z316" s="37">
        <f>K316-K350</f>
        <v>-857.916666666700621</v>
      </c>
      <c r="AA316" s="37">
        <f>L316-L350</f>
        <v>225.083333333299379</v>
      </c>
      <c r="AB316" s="37">
        <f>M316-M350</f>
        <v>368.083333333299379</v>
      </c>
      <c r="AC316" s="37">
        <f>N316-N350</f>
        <v>1464.08333333329938</v>
      </c>
      <c r="AD316" s="37">
        <f>O316-O350</f>
        <v>2676</v>
      </c>
      <c r="AF316" s="1" t="n">
        <v>16</v>
      </c>
      <c r="AG316" s="70" t="s">
        <v>100</v>
      </c>
      <c r="AH316" s="37">
        <f>R316*100/C350</f>
        <v>9.23279276366516655</v>
      </c>
      <c r="AI316" s="37">
        <f>S316*100/D350</f>
        <v>2.67247650469140297</v>
      </c>
      <c r="AJ316" s="37">
        <f>T316*100/E350</f>
        <v>13.3065375373827397</v>
      </c>
      <c r="AK316" s="37">
        <f>U316*100/F350</f>
        <v>2.28450081195639587</v>
      </c>
      <c r="AL316" s="37">
        <f>V316*100/G350</f>
        <v>-1.41008589840651215</v>
      </c>
      <c r="AM316" s="37">
        <f>W316*100/H350</f>
        <v>-5.29866045513692363</v>
      </c>
      <c r="AN316" s="37">
        <f>X316*100/I350</f>
        <v>-3.38523487960291147</v>
      </c>
      <c r="AO316" s="37">
        <f>Y316*100/J350</f>
        <v>-4.38162699958145208</v>
      </c>
      <c r="AP316" s="37">
        <f>Z316*100/K350</f>
        <v>-7.56479120588457832</v>
      </c>
      <c r="AQ316" s="37">
        <f>AA316*100/L350</f>
        <v>1.9847014130247997</v>
      </c>
      <c r="AR316" s="37">
        <f>AB316*100/M350</f>
        <v>3.24562241441357235</v>
      </c>
      <c r="AS316" s="37">
        <f>AC316*100/N350</f>
        <v>12.9097442152673931</v>
      </c>
      <c r="AT316" s="37">
        <f>AD316*100/O350</f>
        <v>1.96633135181606438</v>
      </c>
    </row>
    <row r="317" spans="1:46">
      <c r="A317" s="28"/>
      <c r="B317" s="253" t="s">
        <v>113</v>
      </c>
      <c r="C317" s="53">
        <f>C314+C315+C316</f>
        <v>24918</v>
      </c>
      <c r="D317" s="53">
        <f>D314+D315+D316</f>
        <v>23439</v>
      </c>
      <c r="E317" s="53">
        <f>E314+E315+E316</f>
        <v>25723</v>
      </c>
      <c r="F317" s="53">
        <f>F314+F315+F316</f>
        <v>23238</v>
      </c>
      <c r="G317" s="53">
        <f>G314+G315+G316</f>
        <v>22689</v>
      </c>
      <c r="H317" s="53">
        <f>H314+H315+H316</f>
        <v>21508</v>
      </c>
      <c r="I317" s="53">
        <f>I314+I315+I316</f>
        <v>22196</v>
      </c>
      <c r="J317" s="53">
        <f>J314+J315+J316</f>
        <v>21905</v>
      </c>
      <c r="K317" s="53">
        <f>K314+K315+K316</f>
        <v>21124</v>
      </c>
      <c r="L317" s="53">
        <f>L314+L315+L316</f>
        <v>23022</v>
      </c>
      <c r="M317" s="53">
        <f>M314+M315+M316</f>
        <v>23031</v>
      </c>
      <c r="N317" s="53">
        <f>N314+N315+N316</f>
        <v>25243</v>
      </c>
      <c r="O317" s="53">
        <f>O314+O315+O316</f>
        <v>278036</v>
      </c>
      <c r="P317" s="1" t="n">
        <v>16</v>
      </c>
      <c r="Q317" s="71" t="str">
        <f>B317</f>
        <v>65-80</v>
      </c>
      <c r="R317" s="37">
        <f>C317-C351</f>
        <v>1950.45833333329938</v>
      </c>
      <c r="S317" s="37">
        <f>D317-D351</f>
        <v>471.458333333299379</v>
      </c>
      <c r="T317" s="37">
        <f>E317-E351</f>
        <v>2755.45833333329938</v>
      </c>
      <c r="U317" s="37">
        <f>F317-F351</f>
        <v>270.458333333299379</v>
      </c>
      <c r="V317" s="37">
        <f>G317-G351</f>
        <v>-278.541666666700621</v>
      </c>
      <c r="W317" s="37">
        <f>H317-H351</f>
        <v>-1459.54166666670062</v>
      </c>
      <c r="X317" s="37">
        <f>I317-I351</f>
        <v>-771.541666666700621</v>
      </c>
      <c r="Y317" s="37">
        <f>J317-J351</f>
        <v>-1062.54166666670062</v>
      </c>
      <c r="Z317" s="37">
        <f>K317-K351</f>
        <v>-1843.54166666670062</v>
      </c>
      <c r="AA317" s="37">
        <f>L317-L351</f>
        <v>54.4583333332993789</v>
      </c>
      <c r="AB317" s="37">
        <f>M317-M351</f>
        <v>63.4583333332993789</v>
      </c>
      <c r="AC317" s="37">
        <f>N317-N351</f>
        <v>2275.45833333329938</v>
      </c>
      <c r="AD317" s="37">
        <f>O317-O351</f>
        <v>2425.5</v>
      </c>
      <c r="AF317" s="1" t="n">
        <v>16</v>
      </c>
      <c r="AG317" s="71" t="s">
        <v>113</v>
      </c>
      <c r="AH317" s="37">
        <f>R317*100/C351</f>
        <v>8.49223814041902081</v>
      </c>
      <c r="AI317" s="37">
        <f>S317*100/D351</f>
        <v>2.05271569842207757</v>
      </c>
      <c r="AJ317" s="37">
        <f>T317*100/E351</f>
        <v>11.9971844323781394</v>
      </c>
      <c r="AK317" s="37">
        <f>U317*100/F351</f>
        <v>1.17756761806955224</v>
      </c>
      <c r="AL317" s="37">
        <f>V317*100/G351</f>
        <v>-1.21276221334107626</v>
      </c>
      <c r="AM317" s="37">
        <f>W317*100/H351</f>
        <v>-6.3548014317307846</v>
      </c>
      <c r="AN317" s="37">
        <f>X317*100/I351</f>
        <v>-3.35926969400672304</v>
      </c>
      <c r="AO317" s="37">
        <f>Y317*100/J351</f>
        <v>-4.62627512377082173</v>
      </c>
      <c r="AP317" s="37">
        <f>Z317*100/K351</f>
        <v>-8.02672612255351936</v>
      </c>
      <c r="AQ317" s="37">
        <f>AA317*100/L351</f>
        <v>0.237109979481765665</v>
      </c>
      <c r="AR317" s="37">
        <f>AB317*100/M351</f>
        <v>0.276295714422923488</v>
      </c>
      <c r="AS317" s="37">
        <f>AC317*100/N351</f>
        <v>9.90727856884972091</v>
      </c>
      <c r="AT317" s="37">
        <f>AD317*100/O351</f>
        <v>0.880046297220171247</v>
      </c>
    </row>
    <row r="318" spans="1:46">
      <c r="A318" s="23"/>
      <c r="B318" s="23"/>
      <c r="C318" s="47"/>
      <c r="D318" s="47"/>
      <c r="E318" s="47"/>
      <c r="F318" s="47"/>
      <c r="G318" s="47"/>
      <c r="H318" s="47"/>
      <c r="I318" s="47"/>
      <c r="J318" s="47"/>
      <c r="K318" s="47"/>
      <c r="L318" s="47"/>
      <c r="M318" s="47"/>
      <c r="N318" s="47"/>
      <c r="O318" s="47"/>
      <c r="Q318" s="40"/>
      <c r="R318" s="55"/>
      <c r="S318" s="55"/>
      <c r="T318" s="55"/>
      <c r="U318" s="55"/>
      <c r="V318" s="55"/>
      <c r="W318" s="55"/>
      <c r="X318" s="55"/>
      <c r="Y318" s="55"/>
      <c r="Z318" s="55"/>
      <c r="AA318" s="55"/>
      <c r="AB318" s="55"/>
      <c r="AC318" s="55"/>
      <c r="AD318" s="14"/>
      <c r="AG318" s="40"/>
      <c r="AH318" s="55"/>
      <c r="AI318" s="55"/>
      <c r="AJ318" s="55"/>
      <c r="AK318" s="55"/>
      <c r="AL318" s="55"/>
      <c r="AM318" s="55"/>
      <c r="AN318" s="55"/>
      <c r="AO318" s="55"/>
      <c r="AP318" s="55"/>
      <c r="AQ318" s="55"/>
      <c r="AR318" s="55"/>
      <c r="AS318" s="55"/>
      <c r="AT318" s="14"/>
    </row>
    <row r="319" spans="1:46">
      <c r="A319" s="26" t="n">
        <v>2016</v>
      </c>
      <c r="B319" s="27" t="s">
        <v>101</v>
      </c>
      <c r="C319" s="52">
        <f>C102</f>
        <v>13721</v>
      </c>
      <c r="D319" s="52">
        <f>D102</f>
        <v>12988</v>
      </c>
      <c r="E319" s="52">
        <f>E102</f>
        <v>14230</v>
      </c>
      <c r="F319" s="52">
        <f>F102</f>
        <v>12632</v>
      </c>
      <c r="G319" s="52">
        <f>G102</f>
        <v>12915</v>
      </c>
      <c r="H319" s="52">
        <f>H102</f>
        <v>11729</v>
      </c>
      <c r="I319" s="52">
        <f>I102</f>
        <v>12264</v>
      </c>
      <c r="J319" s="52">
        <f>J102</f>
        <v>12238</v>
      </c>
      <c r="K319" s="52">
        <f>K102</f>
        <v>11770</v>
      </c>
      <c r="L319" s="52">
        <f>L102</f>
        <v>13147</v>
      </c>
      <c r="M319" s="52">
        <f>M102</f>
        <v>13534</v>
      </c>
      <c r="N319" s="52">
        <f>N102</f>
        <v>14704</v>
      </c>
      <c r="O319" s="52">
        <f>O102</f>
        <v>155872</v>
      </c>
      <c r="P319" s="1" t="n">
        <v>16</v>
      </c>
      <c r="Q319" s="69" t="str">
        <f>B319</f>
        <v>80-85</v>
      </c>
      <c r="R319" s="36">
        <f>C319-C353</f>
        <v>-431.9375</v>
      </c>
      <c r="S319" s="36">
        <f>D319-D353</f>
        <v>-1164.9375</v>
      </c>
      <c r="T319" s="36">
        <f>E319-E353</f>
        <v>77.0625</v>
      </c>
      <c r="U319" s="36">
        <f>F319-F353</f>
        <v>-1520.9375</v>
      </c>
      <c r="V319" s="36">
        <f>G319-G353</f>
        <v>-1237.9375</v>
      </c>
      <c r="W319" s="36">
        <f>H319-H353</f>
        <v>-2423.9375</v>
      </c>
      <c r="X319" s="36">
        <f>I319-I353</f>
        <v>-1888.9375</v>
      </c>
      <c r="Y319" s="36">
        <f>J319-J353</f>
        <v>-1914.9375</v>
      </c>
      <c r="Z319" s="36">
        <f>K319-K353</f>
        <v>-2382.9375</v>
      </c>
      <c r="AA319" s="36">
        <f>L319-L353</f>
        <v>-1005.9375</v>
      </c>
      <c r="AB319" s="36">
        <f>M319-M353</f>
        <v>-618.9375</v>
      </c>
      <c r="AC319" s="36">
        <f>N319-N353</f>
        <v>551.0625</v>
      </c>
      <c r="AD319" s="36">
        <f>O319-O353</f>
        <v>-13963.25</v>
      </c>
      <c r="AF319" s="1" t="n">
        <v>16</v>
      </c>
      <c r="AG319" s="69" t="s">
        <v>101</v>
      </c>
      <c r="AH319" s="36">
        <f>R319*100/C353</f>
        <v>-3.05192826577521448</v>
      </c>
      <c r="AI319" s="36">
        <f>S319*100/D353</f>
        <v>-8.2310651057421822</v>
      </c>
      <c r="AJ319" s="36">
        <f>T319*100/E353</f>
        <v>0.544498271118628274</v>
      </c>
      <c r="AK319" s="36">
        <f>U319*100/F353</f>
        <v>-10.7464439802691132</v>
      </c>
      <c r="AL319" s="36">
        <f>V319*100/G353</f>
        <v>-8.74685908844011983</v>
      </c>
      <c r="AM319" s="36">
        <f>W319*100/H353</f>
        <v>-17.1267448895326488</v>
      </c>
      <c r="AN319" s="36">
        <f>X319*100/I353</f>
        <v>-13.3466109067463918</v>
      </c>
      <c r="AO319" s="36">
        <f>Y319*100/J353</f>
        <v>-13.5303183526388064</v>
      </c>
      <c r="AP319" s="36">
        <f>Z319*100/K353</f>
        <v>-16.8370523787022996</v>
      </c>
      <c r="AQ319" s="36">
        <f>AA319*100/L353</f>
        <v>-7.10762341740009784</v>
      </c>
      <c r="AR319" s="36">
        <f>AB319*100/M353</f>
        <v>-4.37320874200143983</v>
      </c>
      <c r="AS319" s="36">
        <f>AC319*100/N353</f>
        <v>3.89362632315729496</v>
      </c>
      <c r="AT319" s="36">
        <f>AD319*100/O353</f>
        <v>-8.22164421108103305</v>
      </c>
    </row>
    <row r="320" spans="1:46">
      <c r="A320" s="26" t="n">
        <v>2016</v>
      </c>
      <c r="B320" s="27" t="s">
        <v>102</v>
      </c>
      <c r="C320" s="52">
        <f>C103</f>
        <v>15688</v>
      </c>
      <c r="D320" s="52">
        <f>D103</f>
        <v>14556</v>
      </c>
      <c r="E320" s="52">
        <f>E103</f>
        <v>15697</v>
      </c>
      <c r="F320" s="52">
        <f>F103</f>
        <v>14250</v>
      </c>
      <c r="G320" s="52">
        <f>G103</f>
        <v>13977</v>
      </c>
      <c r="H320" s="52">
        <f>H103</f>
        <v>12588</v>
      </c>
      <c r="I320" s="52">
        <f>I103</f>
        <v>13338</v>
      </c>
      <c r="J320" s="52">
        <f>J103</f>
        <v>13145</v>
      </c>
      <c r="K320" s="52">
        <f>K103</f>
        <v>12929</v>
      </c>
      <c r="L320" s="52">
        <f>L103</f>
        <v>14189</v>
      </c>
      <c r="M320" s="52">
        <f>M103</f>
        <v>14629</v>
      </c>
      <c r="N320" s="52">
        <f>N103</f>
        <v>16123</v>
      </c>
      <c r="O320" s="52">
        <f>O103</f>
        <v>171109</v>
      </c>
      <c r="P320" s="1" t="n">
        <v>16</v>
      </c>
      <c r="Q320" s="69" t="str">
        <f>B320</f>
        <v>85-90</v>
      </c>
      <c r="R320" s="36">
        <f>C320-C354</f>
        <v>1353.6875</v>
      </c>
      <c r="S320" s="36">
        <f>D320-D354</f>
        <v>221.6875</v>
      </c>
      <c r="T320" s="36">
        <f>E320-E354</f>
        <v>1362.6875</v>
      </c>
      <c r="U320" s="36">
        <f>F320-F354</f>
        <v>-84.3125</v>
      </c>
      <c r="V320" s="36">
        <f>G320-G354</f>
        <v>-357.3125</v>
      </c>
      <c r="W320" s="36">
        <f>H320-H354</f>
        <v>-1746.3125</v>
      </c>
      <c r="X320" s="36">
        <f>I320-I354</f>
        <v>-996.3125</v>
      </c>
      <c r="Y320" s="36">
        <f>J320-J354</f>
        <v>-1189.3125</v>
      </c>
      <c r="Z320" s="36">
        <f>K320-K354</f>
        <v>-1405.3125</v>
      </c>
      <c r="AA320" s="36">
        <f>L320-L354</f>
        <v>-145.3125</v>
      </c>
      <c r="AB320" s="36">
        <f>M320-M354</f>
        <v>294.6875</v>
      </c>
      <c r="AC320" s="36">
        <f>N320-N354</f>
        <v>1788.6875</v>
      </c>
      <c r="AD320" s="36">
        <f>O320-O354</f>
        <v>-902.75</v>
      </c>
      <c r="AF320" s="1" t="n">
        <v>16</v>
      </c>
      <c r="AG320" s="69" t="s">
        <v>102</v>
      </c>
      <c r="AH320" s="36">
        <f>R320*100/C354</f>
        <v>9.4436862598049256</v>
      </c>
      <c r="AI320" s="36">
        <f>S320*100/D354</f>
        <v>1.54655132570885412</v>
      </c>
      <c r="AJ320" s="36">
        <f>T320*100/E354</f>
        <v>9.50647266829155591</v>
      </c>
      <c r="AK320" s="36">
        <f>U320*100/F354</f>
        <v>-0.588186562836550486</v>
      </c>
      <c r="AL320" s="36">
        <f>V320*100/G354</f>
        <v>-2.49270762026431347</v>
      </c>
      <c r="AM320" s="36">
        <f>W320*100/H354</f>
        <v>-12.1827433300341408</v>
      </c>
      <c r="AN320" s="36">
        <f>X320*100/I354</f>
        <v>-6.95054262281501156</v>
      </c>
      <c r="AO320" s="36">
        <f>Y320*100/J354</f>
        <v>-8.29696227147273291</v>
      </c>
      <c r="AP320" s="36">
        <f>Z320*100/K354</f>
        <v>-9.80383607515184252</v>
      </c>
      <c r="AQ320" s="36">
        <f>AA320*100/L354</f>
        <v>-1.01373888702370629</v>
      </c>
      <c r="AR320" s="36">
        <f>AB320*100/M354</f>
        <v>2.05581886121151625</v>
      </c>
      <c r="AS320" s="36">
        <f>AC320*100/N354</f>
        <v>12.4783626699920216</v>
      </c>
      <c r="AT320" s="36">
        <f>AD320*100/O354</f>
        <v>-0.524818798715785384</v>
      </c>
    </row>
    <row r="321" spans="1:46">
      <c r="A321" s="26" t="n">
        <v>2016</v>
      </c>
      <c r="B321" s="27" t="s">
        <v>103</v>
      </c>
      <c r="C321" s="52">
        <f>C104</f>
        <v>11244</v>
      </c>
      <c r="D321" s="52">
        <f>D104</f>
        <v>10304</v>
      </c>
      <c r="E321" s="52">
        <f>E104</f>
        <v>11333</v>
      </c>
      <c r="F321" s="52">
        <f>F104</f>
        <v>10022</v>
      </c>
      <c r="G321" s="52">
        <f>G104</f>
        <v>9818</v>
      </c>
      <c r="H321" s="52">
        <f>H104</f>
        <v>8960</v>
      </c>
      <c r="I321" s="52">
        <f>I104</f>
        <v>9401</v>
      </c>
      <c r="J321" s="52">
        <f>J104</f>
        <v>9243</v>
      </c>
      <c r="K321" s="52">
        <f>K104</f>
        <v>9004</v>
      </c>
      <c r="L321" s="52">
        <f>L104</f>
        <v>10221</v>
      </c>
      <c r="M321" s="52">
        <f>M104</f>
        <v>10446</v>
      </c>
      <c r="N321" s="52">
        <f>N104</f>
        <v>11830</v>
      </c>
      <c r="O321" s="52">
        <f>O104</f>
        <v>121826</v>
      </c>
      <c r="P321" s="1" t="n">
        <v>16</v>
      </c>
      <c r="Q321" s="69" t="str">
        <f>B321</f>
        <v>90-95</v>
      </c>
      <c r="R321" s="36">
        <f>C321-C355</f>
        <v>558.395833333299379</v>
      </c>
      <c r="S321" s="36">
        <f>D321-D355</f>
        <v>-381.604166666700621</v>
      </c>
      <c r="T321" s="36">
        <f>E321-E355</f>
        <v>647.395833333299379</v>
      </c>
      <c r="U321" s="36">
        <f>F321-F355</f>
        <v>-663.604166666700621</v>
      </c>
      <c r="V321" s="36">
        <f>G321-G355</f>
        <v>-867.604166666700621</v>
      </c>
      <c r="W321" s="36">
        <f>H321-H355</f>
        <v>-1725.60416666670062</v>
      </c>
      <c r="X321" s="36">
        <f>I321-I355</f>
        <v>-1284.60416666670062</v>
      </c>
      <c r="Y321" s="36">
        <f>J321-J355</f>
        <v>-1442.60416666670062</v>
      </c>
      <c r="Z321" s="36">
        <f>K321-K355</f>
        <v>-1681.60416666670062</v>
      </c>
      <c r="AA321" s="36">
        <f>L321-L355</f>
        <v>-464.604166666700621</v>
      </c>
      <c r="AB321" s="36">
        <f>M321-M355</f>
        <v>-239.604166666700621</v>
      </c>
      <c r="AC321" s="36">
        <f>N321-N355</f>
        <v>1144.39583333329938</v>
      </c>
      <c r="AD321" s="36">
        <f>O321-O355</f>
        <v>-6401.25</v>
      </c>
      <c r="AF321" s="1" t="n">
        <v>16</v>
      </c>
      <c r="AG321" s="69" t="s">
        <v>103</v>
      </c>
      <c r="AH321" s="36">
        <f>R321*100/C355</f>
        <v>5.22568330834480754</v>
      </c>
      <c r="AI321" s="36">
        <f>S321*100/D355</f>
        <v>-3.57119878964915571</v>
      </c>
      <c r="AJ321" s="36">
        <f>T321*100/E355</f>
        <v>6.05857959209104457</v>
      </c>
      <c r="AK321" s="36">
        <f>U321*100/F355</f>
        <v>-6.21026341904734558</v>
      </c>
      <c r="AL321" s="36">
        <f>V321*100/G355</f>
        <v>-8.11937400201624904</v>
      </c>
      <c r="AM321" s="36">
        <f>W321*100/H355</f>
        <v>-16.1488685127383889</v>
      </c>
      <c r="AN321" s="36">
        <f>X321*100/I355</f>
        <v>-12.0218206348497301</v>
      </c>
      <c r="AO321" s="36">
        <f>Y321*100/J355</f>
        <v>-13.500445498129567</v>
      </c>
      <c r="AP321" s="36">
        <f>Z321*100/K355</f>
        <v>-15.7370995634705864</v>
      </c>
      <c r="AQ321" s="36">
        <f>AA321*100/L355</f>
        <v>-4.34794476213160141</v>
      </c>
      <c r="AR321" s="36">
        <f>AB321*100/M355</f>
        <v>-2.24230808973942963</v>
      </c>
      <c r="AS321" s="36">
        <f>AC321*100/N355</f>
        <v>10.7096970417750956</v>
      </c>
      <c r="AT321" s="36">
        <f>AD321*100/O355</f>
        <v>-4.99211361079645677</v>
      </c>
    </row>
    <row r="322" spans="1:46">
      <c r="A322" s="26" t="n">
        <v>2016</v>
      </c>
      <c r="B322" s="27" t="s">
        <v>114</v>
      </c>
      <c r="C322" s="52">
        <f>C105</f>
        <v>3839</v>
      </c>
      <c r="D322" s="52">
        <f>D105</f>
        <v>3569</v>
      </c>
      <c r="E322" s="52">
        <f>E105</f>
        <v>3954</v>
      </c>
      <c r="F322" s="52">
        <f>F105</f>
        <v>3621</v>
      </c>
      <c r="G322" s="52">
        <f>G105</f>
        <v>3588</v>
      </c>
      <c r="H322" s="52">
        <f>H105</f>
        <v>3287</v>
      </c>
      <c r="I322" s="52">
        <f>I105</f>
        <v>3417</v>
      </c>
      <c r="J322" s="52">
        <f>J105</f>
        <v>3465</v>
      </c>
      <c r="K322" s="52">
        <f>K105</f>
        <v>3345</v>
      </c>
      <c r="L322" s="52">
        <f>L105</f>
        <v>3802</v>
      </c>
      <c r="M322" s="52">
        <f>M105</f>
        <v>4015</v>
      </c>
      <c r="N322" s="52">
        <f>N105</f>
        <v>4451</v>
      </c>
      <c r="O322" s="52">
        <f>O105</f>
        <v>44353</v>
      </c>
      <c r="P322" s="1" t="n">
        <v>16</v>
      </c>
      <c r="Q322" s="72" t="str">
        <f>B322</f>
        <v>95+</v>
      </c>
      <c r="R322" s="36">
        <f>C322-C356</f>
        <v>-391.416666666669698</v>
      </c>
      <c r="S322" s="36">
        <f>D322-D356</f>
        <v>-661.416666666669698</v>
      </c>
      <c r="T322" s="36">
        <f>E322-E356</f>
        <v>-276.416666666669698</v>
      </c>
      <c r="U322" s="36">
        <f>F322-F356</f>
        <v>-609.416666666669698</v>
      </c>
      <c r="V322" s="36">
        <f>G322-G356</f>
        <v>-642.416666666669698</v>
      </c>
      <c r="W322" s="36">
        <f>H322-H356</f>
        <v>-943.416666666669698</v>
      </c>
      <c r="X322" s="36">
        <f>I322-I356</f>
        <v>-813.416666666669698</v>
      </c>
      <c r="Y322" s="36">
        <f>J322-J356</f>
        <v>-765.416666666669698</v>
      </c>
      <c r="Z322" s="36">
        <f>K322-K356</f>
        <v>-885.416666666669698</v>
      </c>
      <c r="AA322" s="36">
        <f>L322-L356</f>
        <v>-428.416666666669698</v>
      </c>
      <c r="AB322" s="36">
        <f>M322-M356</f>
        <v>-215.416666666669698</v>
      </c>
      <c r="AC322" s="36">
        <f>N322-N356</f>
        <v>220.583333333330302</v>
      </c>
      <c r="AD322" s="36">
        <f>O322-O356</f>
        <v>-6412</v>
      </c>
      <c r="AF322" s="1" t="n">
        <v>16</v>
      </c>
      <c r="AG322" s="72" t="s">
        <v>114</v>
      </c>
      <c r="AH322" s="36">
        <f>R322*100/C356</f>
        <v>-9.2524377031420002</v>
      </c>
      <c r="AI322" s="36">
        <f>S322*100/D356</f>
        <v>-15.6347877474638732</v>
      </c>
      <c r="AJ322" s="36">
        <f>T322*100/E356</f>
        <v>-6.53402935093083315</v>
      </c>
      <c r="AK322" s="36">
        <f>U322*100/F356</f>
        <v>-14.4055944055944742</v>
      </c>
      <c r="AL322" s="36">
        <f>V322*100/G356</f>
        <v>-15.1856594110115921</v>
      </c>
      <c r="AM322" s="36">
        <f>W322*100/H356</f>
        <v>-22.3007977937556028</v>
      </c>
      <c r="AN322" s="36">
        <f>X322*100/I356</f>
        <v>-19.2278144390821097</v>
      </c>
      <c r="AO322" s="36">
        <f>Y322*100/J356</f>
        <v>-18.0931744312026659</v>
      </c>
      <c r="AP322" s="36">
        <f>Z322*100/K356</f>
        <v>-20.9297744509012773</v>
      </c>
      <c r="AQ322" s="36">
        <f>AA322*100/L356</f>
        <v>-10.1270560425490714</v>
      </c>
      <c r="AR322" s="36">
        <f>AB322*100/M356</f>
        <v>-5.09209100758403999</v>
      </c>
      <c r="AS322" s="36">
        <f>AC322*100/N356</f>
        <v>5.21422239732090631</v>
      </c>
      <c r="AT322" s="36">
        <f>AD322*100/O356</f>
        <v>-12.6307495321579832</v>
      </c>
    </row>
    <row r="323" spans="18:46">
      <c r="R323" s="14"/>
      <c r="S323" s="14"/>
      <c r="T323" s="14"/>
      <c r="U323" s="14"/>
      <c r="V323" s="14"/>
      <c r="W323" s="14"/>
      <c r="X323" s="14"/>
      <c r="Y323" s="14"/>
      <c r="Z323" s="14"/>
      <c r="AA323" s="14"/>
      <c r="AB323" s="14"/>
      <c r="AC323" s="14"/>
      <c r="AD323" s="14"/>
      <c r="AG323" s="14"/>
      <c r="AH323" s="14"/>
      <c r="AI323" s="14"/>
      <c r="AJ323" s="14"/>
      <c r="AK323" s="14"/>
      <c r="AL323" s="14"/>
      <c r="AM323" s="14"/>
      <c r="AN323" s="14"/>
      <c r="AO323" s="14"/>
      <c r="AP323" s="14"/>
      <c r="AQ323" s="14"/>
      <c r="AR323" s="14"/>
      <c r="AS323" s="14"/>
      <c r="AT323" s="14"/>
    </row>
    <row r="324" spans="1:46">
      <c r="A324" s="254" t="s">
        <v>38</v>
      </c>
      <c r="B324" s="255" t="s">
        <v>61</v>
      </c>
      <c r="C324" s="56">
        <f>SUM(C319:C322)</f>
        <v>44492</v>
      </c>
      <c r="D324" s="56">
        <f>SUM(D319:D322)</f>
        <v>41417</v>
      </c>
      <c r="E324" s="56">
        <f>SUM(E319:E322)</f>
        <v>45214</v>
      </c>
      <c r="F324" s="56">
        <f>SUM(F319:F322)</f>
        <v>40525</v>
      </c>
      <c r="G324" s="56">
        <f>SUM(G319:G322)</f>
        <v>40298</v>
      </c>
      <c r="H324" s="56">
        <f>SUM(H319:H322)</f>
        <v>36564</v>
      </c>
      <c r="I324" s="56">
        <f>SUM(I319:I322)</f>
        <v>38420</v>
      </c>
      <c r="J324" s="56">
        <f>SUM(J319:J322)</f>
        <v>38091</v>
      </c>
      <c r="K324" s="56">
        <f>SUM(K319:K322)</f>
        <v>37048</v>
      </c>
      <c r="L324" s="56">
        <f>SUM(L319:L322)</f>
        <v>41359</v>
      </c>
      <c r="M324" s="56">
        <f>SUM(M319:M322)</f>
        <v>42624</v>
      </c>
      <c r="N324" s="56">
        <f>SUM(N319:N322)</f>
        <v>47108</v>
      </c>
      <c r="O324" s="56">
        <f>SUM(O319:O322)</f>
        <v>493160</v>
      </c>
      <c r="P324" s="1" t="n">
        <v>16</v>
      </c>
      <c r="Q324" s="74" t="str">
        <f>B324</f>
        <v>80+</v>
      </c>
      <c r="R324" s="65">
        <f>C324-C358</f>
        <v>1088.72916666670062</v>
      </c>
      <c r="S324" s="65">
        <f>D324-D358</f>
        <v>-1986.27083333329938</v>
      </c>
      <c r="T324" s="65">
        <f>E324-E358</f>
        <v>1810.72916666670062</v>
      </c>
      <c r="U324" s="65">
        <f>F324-F358</f>
        <v>-2878.27083333329938</v>
      </c>
      <c r="V324" s="65">
        <f>G324-G358</f>
        <v>-3105.27083333329938</v>
      </c>
      <c r="W324" s="65">
        <f>H324-H358</f>
        <v>-6839.27083333329938</v>
      </c>
      <c r="X324" s="65">
        <f>I324-I358</f>
        <v>-4983.27083333329938</v>
      </c>
      <c r="Y324" s="65">
        <f>J324-J358</f>
        <v>-5312.27083333329938</v>
      </c>
      <c r="Z324" s="65">
        <f>K324-K358</f>
        <v>-6355.27083333329938</v>
      </c>
      <c r="AA324" s="65">
        <f>L324-L358</f>
        <v>-2044.27083333329938</v>
      </c>
      <c r="AB324" s="65">
        <f>M324-M358</f>
        <v>-779.270833333299379</v>
      </c>
      <c r="AC324" s="65">
        <f>N324-N358</f>
        <v>3704.72916666670062</v>
      </c>
      <c r="AD324" s="65">
        <f>O324-O358</f>
        <v>-27679.25</v>
      </c>
      <c r="AF324" s="1" t="n">
        <v>16</v>
      </c>
      <c r="AG324" s="74" t="s">
        <v>61</v>
      </c>
      <c r="AH324" s="65">
        <f>R324*100/C358</f>
        <v>2.50840350453626737</v>
      </c>
      <c r="AI324" s="65">
        <f>S324*100/D358</f>
        <v>-4.57631601305001823</v>
      </c>
      <c r="AJ324" s="65">
        <f>T324*100/E358</f>
        <v>4.1718726075272583</v>
      </c>
      <c r="AK324" s="65">
        <f>U324*100/F358</f>
        <v>-6.63146066660675526</v>
      </c>
      <c r="AL324" s="65">
        <f>V324*100/G358</f>
        <v>-7.15446272530336902</v>
      </c>
      <c r="AM324" s="65">
        <f>W324*100/H358</f>
        <v>-15.757500994788634</v>
      </c>
      <c r="AN324" s="65">
        <f>X324*100/I358</f>
        <v>-11.4813255721414329</v>
      </c>
      <c r="AO324" s="65">
        <f>Y324*100/J358</f>
        <v>-12.2393329611774941</v>
      </c>
      <c r="AP324" s="65">
        <f>Z324*100/K358</f>
        <v>-14.6423776625896878</v>
      </c>
      <c r="AQ324" s="65">
        <f>AA324*100/L358</f>
        <v>-4.70994649500774365</v>
      </c>
      <c r="AR324" s="65">
        <f>AB324*100/M358</f>
        <v>-1.79541960403322047</v>
      </c>
      <c r="AS324" s="65">
        <f>AC324*100/N358</f>
        <v>8.5355990355950393</v>
      </c>
      <c r="AT324" s="65">
        <f>AD324*100/O358</f>
        <v>-5.31435562892005553</v>
      </c>
    </row>
    <row r="325" spans="1:46">
      <c r="A325" s="258" t="s">
        <v>38</v>
      </c>
      <c r="B325" s="256" t="s">
        <v>62</v>
      </c>
      <c r="C325" s="59">
        <f>C324+C317</f>
        <v>69410</v>
      </c>
      <c r="D325" s="59">
        <f>D324+D317</f>
        <v>64856</v>
      </c>
      <c r="E325" s="59">
        <f>E324+E317</f>
        <v>70937</v>
      </c>
      <c r="F325" s="59">
        <f>F324+F317</f>
        <v>63763</v>
      </c>
      <c r="G325" s="59">
        <f>G324+G317</f>
        <v>62987</v>
      </c>
      <c r="H325" s="59">
        <f>H324+H317</f>
        <v>58072</v>
      </c>
      <c r="I325" s="59">
        <f>I324+I317</f>
        <v>60616</v>
      </c>
      <c r="J325" s="59">
        <f>J324+J317</f>
        <v>59996</v>
      </c>
      <c r="K325" s="59">
        <f>K324+K317</f>
        <v>58172</v>
      </c>
      <c r="L325" s="59">
        <f>L324+L317</f>
        <v>64381</v>
      </c>
      <c r="M325" s="59">
        <f>M324+M317</f>
        <v>65655</v>
      </c>
      <c r="N325" s="59">
        <f>N324+N317</f>
        <v>72351</v>
      </c>
      <c r="O325" s="59">
        <f>O324+O317</f>
        <v>771196</v>
      </c>
      <c r="P325" s="1" t="n">
        <v>16</v>
      </c>
      <c r="Q325" s="74" t="str">
        <f>B325</f>
        <v>65+</v>
      </c>
      <c r="R325" s="65">
        <f>C325-C359</f>
        <v>3039.1875</v>
      </c>
      <c r="S325" s="65">
        <f>D325-D359</f>
        <v>-1514.8125</v>
      </c>
      <c r="T325" s="65">
        <f>E325-E359</f>
        <v>4566.1875</v>
      </c>
      <c r="U325" s="65">
        <f>F325-F359</f>
        <v>-2607.8125</v>
      </c>
      <c r="V325" s="65">
        <f>G325-G359</f>
        <v>-3383.8125</v>
      </c>
      <c r="W325" s="65">
        <f>H325-H359</f>
        <v>-8298.8125</v>
      </c>
      <c r="X325" s="65">
        <f>I325-I359</f>
        <v>-5754.8125</v>
      </c>
      <c r="Y325" s="65">
        <f>J325-J359</f>
        <v>-6374.8125</v>
      </c>
      <c r="Z325" s="65">
        <f>K325-K359</f>
        <v>-8198.8125</v>
      </c>
      <c r="AA325" s="65">
        <f>L325-L359</f>
        <v>-1989.8125</v>
      </c>
      <c r="AB325" s="65">
        <f>M325-M359</f>
        <v>-715.8125</v>
      </c>
      <c r="AC325" s="65">
        <f>N325-N359</f>
        <v>5980.1875</v>
      </c>
      <c r="AD325" s="65">
        <f>O325-O359</f>
        <v>-25253.75</v>
      </c>
      <c r="AF325" s="1" t="n">
        <v>16</v>
      </c>
      <c r="AG325" s="74" t="s">
        <v>62</v>
      </c>
      <c r="AH325" s="65">
        <f>R325*100/C359</f>
        <v>4.57910244808288258</v>
      </c>
      <c r="AI325" s="65">
        <f>S325*100/D359</f>
        <v>-2.2823473797311129</v>
      </c>
      <c r="AJ325" s="65">
        <f>T325*100/E359</f>
        <v>6.87981256821287257</v>
      </c>
      <c r="AK325" s="65">
        <f>U325*100/F359</f>
        <v>-3.92915560586214028</v>
      </c>
      <c r="AL325" s="65">
        <f>V325*100/G359</f>
        <v>-5.0983442458234185</v>
      </c>
      <c r="AM325" s="65">
        <f>W325*100/H359</f>
        <v>-12.5037078610420807</v>
      </c>
      <c r="AN325" s="65">
        <f>X325*100/I359</f>
        <v>-8.67069768055046808</v>
      </c>
      <c r="AO325" s="65">
        <f>Y325*100/J359</f>
        <v>-9.60484324340612794</v>
      </c>
      <c r="AP325" s="65">
        <f>Z325*100/K359</f>
        <v>-12.3530392218718124</v>
      </c>
      <c r="AQ325" s="65">
        <f>AA325*100/L359</f>
        <v>-2.99802341578988507</v>
      </c>
      <c r="AR325" s="65">
        <f>AB325*100/M359</f>
        <v>-1.07850495276067315</v>
      </c>
      <c r="AS325" s="65">
        <f>AC325*100/N359</f>
        <v>9.01026712608045877</v>
      </c>
      <c r="AT325" s="65">
        <f>AD325*100/O359</f>
        <v>-3.17079012203845867</v>
      </c>
    </row>
    <row r="326" spans="1:46">
      <c r="A326" s="258" t="s">
        <v>38</v>
      </c>
      <c r="B326" s="58" t="s">
        <v>115</v>
      </c>
      <c r="C326" s="59">
        <f>C302+C307+C312</f>
        <v>12332</v>
      </c>
      <c r="D326" s="59">
        <f>D302+D307+D312</f>
        <v>11763</v>
      </c>
      <c r="E326" s="59">
        <f>E302+E307+E312</f>
        <v>12731</v>
      </c>
      <c r="F326" s="59">
        <f>F302+F307+F312</f>
        <v>11552</v>
      </c>
      <c r="G326" s="59">
        <f>G302+G307+G312</f>
        <v>11538</v>
      </c>
      <c r="H326" s="59">
        <f>H302+H307+H312</f>
        <v>11114</v>
      </c>
      <c r="I326" s="59">
        <f>I302+I307+I312</f>
        <v>11506</v>
      </c>
      <c r="J326" s="59">
        <f>J302+J307+J312</f>
        <v>11299</v>
      </c>
      <c r="K326" s="59">
        <f>K302+K307+K312</f>
        <v>10865</v>
      </c>
      <c r="L326" s="59">
        <f>L302+L307+L312</f>
        <v>11620</v>
      </c>
      <c r="M326" s="59">
        <f>M302+M307+M312</f>
        <v>11395</v>
      </c>
      <c r="N326" s="59">
        <f>N302+N307+N312</f>
        <v>11988</v>
      </c>
      <c r="O326" s="59">
        <f>O302+O307+O312</f>
        <v>139703</v>
      </c>
      <c r="P326" s="1" t="n">
        <v>16</v>
      </c>
      <c r="Q326" s="74" t="str">
        <f>B326</f>
        <v>0-65</v>
      </c>
      <c r="R326" s="65">
        <f>C326-C360</f>
        <v>837.0625</v>
      </c>
      <c r="S326" s="65">
        <f>D326-D360</f>
        <v>268.0625</v>
      </c>
      <c r="T326" s="65">
        <f>E326-E360</f>
        <v>1236.0625</v>
      </c>
      <c r="U326" s="65">
        <f>F326-F360</f>
        <v>57.0625</v>
      </c>
      <c r="V326" s="65">
        <f>G326-G360</f>
        <v>43.0625</v>
      </c>
      <c r="W326" s="65">
        <f>H326-H360</f>
        <v>-380.9375</v>
      </c>
      <c r="X326" s="65">
        <f>I326-I360</f>
        <v>11.0625</v>
      </c>
      <c r="Y326" s="65">
        <f>J326-J360</f>
        <v>-195.9375</v>
      </c>
      <c r="Z326" s="65">
        <f>K326-K360</f>
        <v>-629.9375</v>
      </c>
      <c r="AA326" s="65">
        <f>L326-L360</f>
        <v>125.0625</v>
      </c>
      <c r="AB326" s="65">
        <f>M326-M360</f>
        <v>-99.9375</v>
      </c>
      <c r="AC326" s="65">
        <f>N326-N360</f>
        <v>493.0625</v>
      </c>
      <c r="AD326" s="65">
        <f>O326-O360</f>
        <v>1763.75</v>
      </c>
      <c r="AF326" s="1" t="n">
        <v>16</v>
      </c>
      <c r="AG326" s="74" t="s">
        <v>115</v>
      </c>
      <c r="AH326" s="65">
        <f>R326*100/C360</f>
        <v>7.28201001527846525</v>
      </c>
      <c r="AI326" s="65">
        <f>S326*100/D360</f>
        <v>2.33200484996112412</v>
      </c>
      <c r="AJ326" s="65">
        <f>T326*100/E360</f>
        <v>10.7531032682865835</v>
      </c>
      <c r="AK326" s="65">
        <f>U326*100/F360</f>
        <v>0.496414182330264975</v>
      </c>
      <c r="AL326" s="65">
        <f>V326*100/G360</f>
        <v>0.374621436610681879</v>
      </c>
      <c r="AM326" s="65">
        <f>W326*100/H360</f>
        <v>-3.31395886232526271</v>
      </c>
      <c r="AN326" s="65">
        <f>X326*100/I360</f>
        <v>0.0962380178230634087</v>
      </c>
      <c r="AO326" s="65">
        <f>Y326*100/J360</f>
        <v>-1.70455472245934363</v>
      </c>
      <c r="AP326" s="65">
        <f>Z326*100/K360</f>
        <v>-5.48012983976641888</v>
      </c>
      <c r="AQ326" s="65">
        <f>AA326*100/L360</f>
        <v>1.08797894725395427</v>
      </c>
      <c r="AR326" s="65">
        <f>AB326*100/M360</f>
        <v>-0.869404466096488093</v>
      </c>
      <c r="AS326" s="65">
        <f>AC326*100/N360</f>
        <v>4.28938826331156609</v>
      </c>
      <c r="AT326" s="65">
        <f>AD326*100/O360</f>
        <v>1.27864259085068244</v>
      </c>
    </row>
    <row r="327" spans="1:46">
      <c r="A327" s="258" t="s">
        <v>38</v>
      </c>
      <c r="B327" s="256" t="s">
        <v>64</v>
      </c>
      <c r="C327" s="59">
        <f>C302+C307</f>
        <v>2851</v>
      </c>
      <c r="D327" s="59">
        <f>D302+D307</f>
        <v>2732</v>
      </c>
      <c r="E327" s="59">
        <f>E302+E307</f>
        <v>3005</v>
      </c>
      <c r="F327" s="59">
        <f>F302+F307</f>
        <v>2695</v>
      </c>
      <c r="G327" s="59">
        <f>G302+G307</f>
        <v>2807</v>
      </c>
      <c r="H327" s="59">
        <f>H302+H307</f>
        <v>2613</v>
      </c>
      <c r="I327" s="59">
        <f>I302+I307</f>
        <v>2839</v>
      </c>
      <c r="J327" s="59">
        <f>J302+J307</f>
        <v>2705</v>
      </c>
      <c r="K327" s="59">
        <f>K302+K307</f>
        <v>2694</v>
      </c>
      <c r="L327" s="59">
        <f>L302+L307</f>
        <v>2756</v>
      </c>
      <c r="M327" s="59">
        <f>M302+M307</f>
        <v>2722</v>
      </c>
      <c r="N327" s="59">
        <f>N302+N307</f>
        <v>2801</v>
      </c>
      <c r="O327" s="59">
        <f>O302+O307</f>
        <v>33220</v>
      </c>
      <c r="P327" s="1" t="n">
        <v>16</v>
      </c>
      <c r="Q327" s="74" t="str">
        <f>B327</f>
        <v>0-50</v>
      </c>
      <c r="R327" s="65">
        <f>C327-C361</f>
        <v>246.729166666670153</v>
      </c>
      <c r="S327" s="65">
        <f>D327-D361</f>
        <v>127.729166666670153</v>
      </c>
      <c r="T327" s="65">
        <f>E327-E361</f>
        <v>400.729166666670153</v>
      </c>
      <c r="U327" s="65">
        <f>F327-F361</f>
        <v>90.7291666666701531</v>
      </c>
      <c r="V327" s="65">
        <f>G327-G361</f>
        <v>202.729166666670153</v>
      </c>
      <c r="W327" s="65">
        <f>H327-H361</f>
        <v>8.72916666667015306</v>
      </c>
      <c r="X327" s="65">
        <f>I327-I361</f>
        <v>234.729166666670153</v>
      </c>
      <c r="Y327" s="65">
        <f>J327-J361</f>
        <v>100.729166666670153</v>
      </c>
      <c r="Z327" s="65">
        <f>K327-K361</f>
        <v>89.7291666666701531</v>
      </c>
      <c r="AA327" s="65">
        <f>L327-L361</f>
        <v>151.729166666670153</v>
      </c>
      <c r="AB327" s="65">
        <f>M327-M361</f>
        <v>117.729166666670153</v>
      </c>
      <c r="AC327" s="65">
        <f>N327-N361</f>
        <v>196.729166666670153</v>
      </c>
      <c r="AD327" s="65">
        <f>O327-O361</f>
        <v>1968.75</v>
      </c>
      <c r="AF327" s="1" t="n">
        <v>16</v>
      </c>
      <c r="AG327" s="74" t="s">
        <v>64</v>
      </c>
      <c r="AH327" s="65">
        <f>R327*100/C361</f>
        <v>9.47402103915857374</v>
      </c>
      <c r="AI327" s="65">
        <f>S327*100/D361</f>
        <v>4.90460381584750138</v>
      </c>
      <c r="AJ327" s="65">
        <f>T327*100/E361</f>
        <v>15.3873845046199627</v>
      </c>
      <c r="AK327" s="65">
        <f>U327*100/F361</f>
        <v>3.48386064557431752</v>
      </c>
      <c r="AL327" s="65">
        <f>V327*100/G361</f>
        <v>7.78448862045531964</v>
      </c>
      <c r="AM327" s="65">
        <f>W327*100/H361</f>
        <v>0.335186592536432748</v>
      </c>
      <c r="AN327" s="65">
        <f>X327*100/I361</f>
        <v>9.01323947042132367</v>
      </c>
      <c r="AO327" s="65">
        <f>Y327*100/J361</f>
        <v>3.86784528618868606</v>
      </c>
      <c r="AP327" s="65">
        <f>Z327*100/K361</f>
        <v>3.44546218151287986</v>
      </c>
      <c r="AQ327" s="65">
        <f>AA327*100/L361</f>
        <v>5.82616695332200329</v>
      </c>
      <c r="AR327" s="65">
        <f>AB327*100/M361</f>
        <v>4.52061917523312484</v>
      </c>
      <c r="AS327" s="65">
        <f>AC327*100/N361</f>
        <v>7.55409783608669461</v>
      </c>
      <c r="AT327" s="65">
        <f>AD327*100/O361</f>
        <v>6.29974801007959684</v>
      </c>
    </row>
    <row r="328" spans="1:30">
      <c r="A328" s="22"/>
      <c r="B328" s="60"/>
      <c r="C328" s="47" t="str">
        <f>IF(C325+C326=C297,"r","f")</f>
        <v>r</v>
      </c>
      <c r="D328" s="47" t="str">
        <f>IF(D325+D326=D297,"r","f")</f>
        <v>r</v>
      </c>
      <c r="E328" s="47" t="str">
        <f>IF(E325+E326=E297,"r","f")</f>
        <v>r</v>
      </c>
      <c r="F328" s="47" t="str">
        <f>IF(F325+F326=F297,"r","f")</f>
        <v>r</v>
      </c>
      <c r="G328" s="47" t="str">
        <f>IF(G325+G326=G297,"r","f")</f>
        <v>r</v>
      </c>
      <c r="H328" s="47" t="str">
        <f>IF(H325+H326=H297,"r","f")</f>
        <v>r</v>
      </c>
      <c r="I328" s="47" t="str">
        <f>IF(I325+I326=I297,"r","f")</f>
        <v>r</v>
      </c>
      <c r="J328" s="47" t="str">
        <f>IF(J325+J326=J297,"r","f")</f>
        <v>r</v>
      </c>
      <c r="K328" s="47" t="str">
        <f>IF(K325+K326=K297,"r","f")</f>
        <v>r</v>
      </c>
      <c r="L328" s="47" t="str">
        <f>IF(L325+L326=L297,"r","f")</f>
        <v>r</v>
      </c>
      <c r="M328" s="47" t="str">
        <f>IF(M325+M326=M297,"r","f")</f>
        <v>r</v>
      </c>
      <c r="N328" s="47" t="str">
        <f>IF(N325+N326=N297,"r","f")</f>
        <v>r</v>
      </c>
      <c r="O328" s="47" t="str">
        <f>IF(O325+O326=O297,"r","f")</f>
        <v>r</v>
      </c>
      <c r="P328" s="14"/>
      <c r="Q328" s="41"/>
      <c r="R328" s="43"/>
      <c r="S328" s="43"/>
      <c r="T328" s="43"/>
      <c r="U328" s="43"/>
      <c r="V328" s="43"/>
      <c r="W328" s="43"/>
      <c r="X328" s="43"/>
      <c r="Y328" s="43"/>
      <c r="Z328" s="43"/>
      <c r="AA328" s="43"/>
      <c r="AB328" s="43"/>
      <c r="AC328" s="43"/>
      <c r="AD328" s="19"/>
    </row>
    <row r="329" spans="1:30">
      <c r="A329" s="1" t="s">
        <v>68</v>
      </c>
      <c r="C329" s="1" t="s">
        <v>117</v>
      </c>
      <c r="D329" s="1" t="s">
        <v>117</v>
      </c>
      <c r="E329" s="1" t="s">
        <v>117</v>
      </c>
      <c r="F329" s="1" t="s">
        <v>117</v>
      </c>
      <c r="G329" s="1" t="s">
        <v>117</v>
      </c>
      <c r="H329" s="1" t="s">
        <v>117</v>
      </c>
      <c r="I329" s="1" t="s">
        <v>117</v>
      </c>
      <c r="J329" s="1" t="s">
        <v>117</v>
      </c>
      <c r="K329" s="1" t="s">
        <v>117</v>
      </c>
      <c r="L329" s="1" t="s">
        <v>117</v>
      </c>
      <c r="M329" s="1" t="s">
        <v>117</v>
      </c>
      <c r="N329" s="1" t="s">
        <v>117</v>
      </c>
      <c r="O329" s="14"/>
      <c r="R329" s="19"/>
      <c r="S329" s="19"/>
      <c r="T329" s="19"/>
      <c r="U329" s="19"/>
      <c r="V329" s="19"/>
      <c r="W329" s="19"/>
      <c r="X329" s="19"/>
      <c r="Y329" s="19" t="str">
        <f>Y124</f>
        <v>Stand: 01-02.2022</v>
      </c>
      <c r="Z329" s="19"/>
      <c r="AA329" s="19"/>
      <c r="AB329" s="19"/>
      <c r="AC329" s="19"/>
      <c r="AD329" s="19"/>
    </row>
    <row r="330" spans="1:29">
      <c r="A330" s="259" t="s">
        <v>105</v>
      </c>
      <c r="B330" s="34" t="s">
        <v>65</v>
      </c>
      <c r="C330" s="35">
        <f>$O330/12</f>
        <v>77865.75</v>
      </c>
      <c r="D330" s="35">
        <f>$O330/12</f>
        <v>77865.75</v>
      </c>
      <c r="E330" s="35">
        <f>$O330/12</f>
        <v>77865.75</v>
      </c>
      <c r="F330" s="35">
        <f>$O330/12</f>
        <v>77865.75</v>
      </c>
      <c r="G330" s="35">
        <f>$O330/12</f>
        <v>77865.75</v>
      </c>
      <c r="H330" s="35">
        <f>$O330/12</f>
        <v>77865.75</v>
      </c>
      <c r="I330" s="35">
        <f>$O330/12</f>
        <v>77865.75</v>
      </c>
      <c r="J330" s="35">
        <f>$O330/12</f>
        <v>77865.75</v>
      </c>
      <c r="K330" s="35">
        <f>$O330/12</f>
        <v>77865.75</v>
      </c>
      <c r="L330" s="35">
        <f>$O330/12</f>
        <v>77865.75</v>
      </c>
      <c r="M330" s="35">
        <f>$O330/12</f>
        <v>77865.75</v>
      </c>
      <c r="N330" s="35">
        <f>$O330/12</f>
        <v>77865.75</v>
      </c>
      <c r="O330" s="35">
        <f>O107</f>
        <v>934389</v>
      </c>
      <c r="Q330" s="38" t="s">
        <v>70</v>
      </c>
      <c r="R330" s="41"/>
      <c r="S330" s="41"/>
      <c r="T330" s="84" t="s">
        <v>109</v>
      </c>
      <c r="U330" s="41"/>
      <c r="V330" s="41"/>
      <c r="W330" s="41"/>
      <c r="X330" s="41"/>
      <c r="Y330" s="41"/>
      <c r="Z330" s="41"/>
      <c r="AA330" s="45"/>
      <c r="AB330" s="45"/>
      <c r="AC330" s="45"/>
    </row>
    <row r="331" spans="1:30">
      <c r="A331" s="34"/>
      <c r="B331" s="34" t="s">
        <v>65</v>
      </c>
      <c r="C331" s="51">
        <f>$O331/12</f>
        <v>77865.75</v>
      </c>
      <c r="D331" s="51">
        <f>$O331/12</f>
        <v>77865.75</v>
      </c>
      <c r="E331" s="51">
        <f>$O331/12</f>
        <v>77865.75</v>
      </c>
      <c r="F331" s="35">
        <f>$O331/12</f>
        <v>77865.75</v>
      </c>
      <c r="G331" s="35">
        <f>$O331/12</f>
        <v>77865.75</v>
      </c>
      <c r="H331" s="35">
        <f>$O331/12</f>
        <v>77865.75</v>
      </c>
      <c r="I331" s="35">
        <f>$O331/12</f>
        <v>77865.75</v>
      </c>
      <c r="J331" s="35">
        <f>$O331/12</f>
        <v>77865.75</v>
      </c>
      <c r="K331" s="35">
        <f>$O331/12</f>
        <v>77865.75</v>
      </c>
      <c r="L331" s="35">
        <f>$O331/12</f>
        <v>77865.75</v>
      </c>
      <c r="M331" s="35">
        <f>$O331/12</f>
        <v>77865.75</v>
      </c>
      <c r="N331" s="35">
        <f>$O331/12</f>
        <v>77865.75</v>
      </c>
      <c r="O331" s="51">
        <f>(O195+O229+O263+O297)/4</f>
        <v>934389</v>
      </c>
      <c r="P331" s="41" t="s">
        <v>58</v>
      </c>
      <c r="Q331" s="67"/>
      <c r="R331" s="45" t="s">
        <v>3</v>
      </c>
      <c r="S331" s="45" t="s">
        <v>4</v>
      </c>
      <c r="T331" s="45" t="s">
        <v>5</v>
      </c>
      <c r="U331" s="45" t="s">
        <v>6</v>
      </c>
      <c r="V331" s="45" t="s">
        <v>8</v>
      </c>
      <c r="W331" s="45" t="s">
        <v>9</v>
      </c>
      <c r="X331" s="45" t="s">
        <v>10</v>
      </c>
      <c r="Y331" s="45" t="s">
        <v>11</v>
      </c>
      <c r="Z331" s="45" t="s">
        <v>12</v>
      </c>
      <c r="AA331" s="45" t="s">
        <v>13</v>
      </c>
      <c r="AB331" s="45" t="s">
        <v>14</v>
      </c>
      <c r="AC331" s="45" t="s">
        <v>15</v>
      </c>
      <c r="AD331" s="14" t="s">
        <v>59</v>
      </c>
    </row>
    <row r="332" spans="3:30">
      <c r="C332" s="14"/>
      <c r="D332" s="14"/>
      <c r="E332" s="14"/>
      <c r="F332" s="14"/>
      <c r="G332" s="14"/>
      <c r="H332" s="14"/>
      <c r="I332" s="14"/>
      <c r="J332" s="14"/>
      <c r="K332" s="14"/>
      <c r="L332" s="14"/>
      <c r="M332" s="14"/>
      <c r="N332" s="14"/>
      <c r="O332" s="14"/>
      <c r="P332" s="61">
        <f>P127</f>
        <v>21</v>
      </c>
      <c r="Q332" s="63" t="str">
        <f>Q127</f>
        <v>  0+</v>
      </c>
      <c r="R332" s="61">
        <f>R127</f>
        <v>28706.25</v>
      </c>
      <c r="S332" s="61">
        <f>S127</f>
        <v>4221.25</v>
      </c>
      <c r="T332" s="61">
        <f>T127</f>
        <v>3919.25</v>
      </c>
      <c r="U332" s="61">
        <f>U127</f>
        <v>3822.25</v>
      </c>
      <c r="V332" s="61">
        <f>V127</f>
        <v>2933.25</v>
      </c>
      <c r="W332" s="61">
        <f>W127</f>
        <v>-1160.75</v>
      </c>
      <c r="X332" s="61">
        <f>X127</f>
        <v>-1306.75</v>
      </c>
      <c r="Y332" s="61">
        <f>Y127</f>
        <v>-1587.75</v>
      </c>
      <c r="Z332" s="61">
        <f>Z127</f>
        <v>-190.75</v>
      </c>
      <c r="AA332" s="61">
        <f>AA127</f>
        <v>6755.25</v>
      </c>
      <c r="AB332" s="61">
        <f>AB127</f>
        <v>15228.25</v>
      </c>
      <c r="AC332" s="61">
        <f>AC127</f>
        <v>24080.25</v>
      </c>
      <c r="AD332" s="61">
        <f>AD127</f>
        <v>85420</v>
      </c>
    </row>
    <row r="333" spans="1:30">
      <c r="A333" s="260" t="s">
        <v>105</v>
      </c>
      <c r="B333" s="27" t="s">
        <v>89</v>
      </c>
      <c r="C333" s="36">
        <f>$O333/12</f>
        <v>302.895833333333314</v>
      </c>
      <c r="D333" s="36">
        <f>$O333/12</f>
        <v>302.895833333333314</v>
      </c>
      <c r="E333" s="36">
        <f>$O333/12</f>
        <v>302.895833333333314</v>
      </c>
      <c r="F333" s="36">
        <f>$O333/12</f>
        <v>302.895833333333314</v>
      </c>
      <c r="G333" s="36">
        <f>$O333/12</f>
        <v>302.895833333333314</v>
      </c>
      <c r="H333" s="36">
        <f>$O333/12</f>
        <v>302.895833333333314</v>
      </c>
      <c r="I333" s="36">
        <f>$O333/12</f>
        <v>302.895833333333314</v>
      </c>
      <c r="J333" s="36">
        <f>$O333/12</f>
        <v>302.895833333333314</v>
      </c>
      <c r="K333" s="36">
        <f>$O333/12</f>
        <v>302.895833333333314</v>
      </c>
      <c r="L333" s="36">
        <f>$O333/12</f>
        <v>302.895833333333314</v>
      </c>
      <c r="M333" s="36">
        <f>$O333/12</f>
        <v>302.895833333333314</v>
      </c>
      <c r="N333" s="36">
        <f>$O333/12</f>
        <v>302.895833333333314</v>
      </c>
      <c r="O333" s="36">
        <f>O108</f>
        <v>3634.75</v>
      </c>
      <c r="P333" s="65">
        <f>P129</f>
        <v>21</v>
      </c>
      <c r="Q333" s="57" t="str">
        <f>Q154</f>
        <v>80+</v>
      </c>
      <c r="R333" s="65">
        <f>R154</f>
        <v>22848.7291666667006</v>
      </c>
      <c r="S333" s="65">
        <f>S154</f>
        <v>5369.72916666670062</v>
      </c>
      <c r="T333" s="65">
        <f>T154</f>
        <v>3799.72916666670062</v>
      </c>
      <c r="U333" s="65">
        <f>U154</f>
        <v>2864.72916666670062</v>
      </c>
      <c r="V333" s="65">
        <f>V154</f>
        <v>2239.72916666670062</v>
      </c>
      <c r="W333" s="65">
        <f>W154</f>
        <v>801.729166666700621</v>
      </c>
      <c r="X333" s="65">
        <f>X154</f>
        <v>592.729166666700621</v>
      </c>
      <c r="Y333" s="65">
        <f>Y154</f>
        <v>894.729166666700621</v>
      </c>
      <c r="Z333" s="65">
        <f>Z154</f>
        <v>2135.72916666670062</v>
      </c>
      <c r="AA333" s="65">
        <f>AA154</f>
        <v>6773.72916666670062</v>
      </c>
      <c r="AB333" s="65">
        <f>AB154</f>
        <v>12941.7291666667006</v>
      </c>
      <c r="AC333" s="65">
        <f>AC154</f>
        <v>18084.7291666667006</v>
      </c>
      <c r="AD333" s="65">
        <f>AD154</f>
        <v>79347.75</v>
      </c>
    </row>
    <row r="334" spans="1:30">
      <c r="A334" s="260" t="s">
        <v>105</v>
      </c>
      <c r="B334" s="27" t="s">
        <v>90</v>
      </c>
      <c r="C334" s="36">
        <f>$O334/12</f>
        <v>347.875</v>
      </c>
      <c r="D334" s="36">
        <f>$O334/12</f>
        <v>347.875</v>
      </c>
      <c r="E334" s="36">
        <f>$O334/12</f>
        <v>347.875</v>
      </c>
      <c r="F334" s="36">
        <f>$O334/12</f>
        <v>347.875</v>
      </c>
      <c r="G334" s="36">
        <f>$O334/12</f>
        <v>347.875</v>
      </c>
      <c r="H334" s="36">
        <f>$O334/12</f>
        <v>347.875</v>
      </c>
      <c r="I334" s="36">
        <f>$O334/12</f>
        <v>347.875</v>
      </c>
      <c r="J334" s="36">
        <f>$O334/12</f>
        <v>347.875</v>
      </c>
      <c r="K334" s="36">
        <f>$O334/12</f>
        <v>347.875</v>
      </c>
      <c r="L334" s="36">
        <f>$O334/12</f>
        <v>347.875</v>
      </c>
      <c r="M334" s="36">
        <f>$O334/12</f>
        <v>347.875</v>
      </c>
      <c r="N334" s="36">
        <f>$O334/12</f>
        <v>347.875</v>
      </c>
      <c r="O334" s="36">
        <f>O109</f>
        <v>4174.5</v>
      </c>
      <c r="P334" s="65">
        <f>P129</f>
        <v>21</v>
      </c>
      <c r="Q334" s="57" t="str">
        <f>Q155</f>
        <v>65+</v>
      </c>
      <c r="R334" s="65">
        <f>R155</f>
        <v>27200.1875</v>
      </c>
      <c r="S334" s="65">
        <f>S155</f>
        <v>4586.1875</v>
      </c>
      <c r="T334" s="65">
        <f>T155</f>
        <v>3573.1875</v>
      </c>
      <c r="U334" s="65">
        <f>U155</f>
        <v>3126.1875</v>
      </c>
      <c r="V334" s="65">
        <f>V155</f>
        <v>2142.1875</v>
      </c>
      <c r="W334" s="65">
        <f>W155</f>
        <v>-1268.8125</v>
      </c>
      <c r="X334" s="65">
        <f>X155</f>
        <v>-1288.8125</v>
      </c>
      <c r="Y334" s="65">
        <f>Y155</f>
        <v>-1419.8125</v>
      </c>
      <c r="Z334" s="65">
        <f>Z155</f>
        <v>-49.8125</v>
      </c>
      <c r="AA334" s="65">
        <f>AA155</f>
        <v>6218.1875</v>
      </c>
      <c r="AB334" s="65">
        <f>AB155</f>
        <v>14303.1875</v>
      </c>
      <c r="AC334" s="65">
        <f>AC155</f>
        <v>21977.1875</v>
      </c>
      <c r="AD334" s="65">
        <f>AD155</f>
        <v>79099.25</v>
      </c>
    </row>
    <row r="335" spans="1:30">
      <c r="A335" s="260" t="s">
        <v>105</v>
      </c>
      <c r="B335" s="27" t="s">
        <v>91</v>
      </c>
      <c r="C335" s="36">
        <f>$O335/12</f>
        <v>222.395833333333343</v>
      </c>
      <c r="D335" s="36">
        <f>$O335/12</f>
        <v>222.395833333333343</v>
      </c>
      <c r="E335" s="36">
        <f>$O335/12</f>
        <v>222.395833333333343</v>
      </c>
      <c r="F335" s="36">
        <f>$O335/12</f>
        <v>222.395833333333343</v>
      </c>
      <c r="G335" s="36">
        <f>$O335/12</f>
        <v>222.395833333333343</v>
      </c>
      <c r="H335" s="36">
        <f>$O335/12</f>
        <v>222.395833333333343</v>
      </c>
      <c r="I335" s="36">
        <f>$O335/12</f>
        <v>222.395833333333343</v>
      </c>
      <c r="J335" s="36">
        <f>$O335/12</f>
        <v>222.395833333333343</v>
      </c>
      <c r="K335" s="36">
        <f>$O335/12</f>
        <v>222.395833333333343</v>
      </c>
      <c r="L335" s="36">
        <f>$O335/12</f>
        <v>222.395833333333343</v>
      </c>
      <c r="M335" s="36">
        <f>$O335/12</f>
        <v>222.395833333333343</v>
      </c>
      <c r="N335" s="36">
        <f>$O335/12</f>
        <v>222.395833333333343</v>
      </c>
      <c r="O335" s="36">
        <f>O110</f>
        <v>2668.75</v>
      </c>
      <c r="P335" s="65">
        <f>P130</f>
        <v>21</v>
      </c>
      <c r="Q335" s="57" t="str">
        <f>Q156</f>
        <v>0-65</v>
      </c>
      <c r="R335" s="65">
        <f>R156</f>
        <v>1506.0625</v>
      </c>
      <c r="S335" s="65">
        <f>S156</f>
        <v>-364.9375</v>
      </c>
      <c r="T335" s="65">
        <f>T156</f>
        <v>346.0625</v>
      </c>
      <c r="U335" s="65">
        <f>U156</f>
        <v>696.0625</v>
      </c>
      <c r="V335" s="65">
        <f>V156</f>
        <v>791.0625</v>
      </c>
      <c r="W335" s="65">
        <f>W156</f>
        <v>108.0625</v>
      </c>
      <c r="X335" s="65">
        <f>X156</f>
        <v>-17.9375</v>
      </c>
      <c r="Y335" s="65">
        <f>Y156</f>
        <v>-167.9375</v>
      </c>
      <c r="Z335" s="65">
        <f>Z156</f>
        <v>-140.9375</v>
      </c>
      <c r="AA335" s="65">
        <f>AA156</f>
        <v>537.0625</v>
      </c>
      <c r="AB335" s="65">
        <f>AB156</f>
        <v>925.0625</v>
      </c>
      <c r="AC335" s="65">
        <f>AC156</f>
        <v>2103.0625</v>
      </c>
      <c r="AD335" s="65">
        <f>AD156</f>
        <v>6320.75</v>
      </c>
    </row>
    <row r="336" spans="1:30">
      <c r="A336" s="260" t="s">
        <v>105</v>
      </c>
      <c r="B336" s="252" t="s">
        <v>110</v>
      </c>
      <c r="C336" s="36">
        <f>$O336/12</f>
        <v>873.166666666666629</v>
      </c>
      <c r="D336" s="36">
        <f>$O336/12</f>
        <v>873.166666666666629</v>
      </c>
      <c r="E336" s="36">
        <f>$O336/12</f>
        <v>873.166666666666629</v>
      </c>
      <c r="F336" s="36">
        <f>$O336/12</f>
        <v>873.166666666666629</v>
      </c>
      <c r="G336" s="36">
        <f>$O336/12</f>
        <v>873.166666666666629</v>
      </c>
      <c r="H336" s="36">
        <f>$O336/12</f>
        <v>873.166666666666629</v>
      </c>
      <c r="I336" s="36">
        <f>$O336/12</f>
        <v>873.166666666666629</v>
      </c>
      <c r="J336" s="36">
        <f>$O336/12</f>
        <v>873.166666666666629</v>
      </c>
      <c r="K336" s="36">
        <f>$O336/12</f>
        <v>873.166666666666629</v>
      </c>
      <c r="L336" s="36">
        <f>$O336/12</f>
        <v>873.166666666666629</v>
      </c>
      <c r="M336" s="36">
        <f>$O336/12</f>
        <v>873.166666666666629</v>
      </c>
      <c r="N336" s="36">
        <f>$O336/12</f>
        <v>873.166666666666629</v>
      </c>
      <c r="O336" s="36">
        <f>(O200+O234+O268+O302)/4</f>
        <v>10478</v>
      </c>
      <c r="P336" s="65" t="n">
        <v>21</v>
      </c>
      <c r="Q336" s="261" t="s">
        <v>64</v>
      </c>
      <c r="R336" s="65">
        <f>R157</f>
        <v>-26.2708333333298469</v>
      </c>
      <c r="S336" s="65">
        <f>S157</f>
        <v>-378.270833333329847</v>
      </c>
      <c r="T336" s="65">
        <f>T157</f>
        <v>-21.2708333333298469</v>
      </c>
      <c r="U336" s="65">
        <f>U157</f>
        <v>-95.2708333333298469</v>
      </c>
      <c r="V336" s="65">
        <f>V157</f>
        <v>56.7291666666701531</v>
      </c>
      <c r="W336" s="65">
        <f>W157</f>
        <v>-57.2708333333298469</v>
      </c>
      <c r="X336" s="65">
        <f>X157</f>
        <v>-94.2708333333298469</v>
      </c>
      <c r="Y336" s="65">
        <f>Y157</f>
        <v>-127.270833333329847</v>
      </c>
      <c r="Z336" s="65">
        <f>Z157</f>
        <v>-77.2708333333298469</v>
      </c>
      <c r="AA336" s="65">
        <f>AA157</f>
        <v>-7.27083333332984694</v>
      </c>
      <c r="AB336" s="65">
        <f>AB157</f>
        <v>-55.2708333333298469</v>
      </c>
      <c r="AC336" s="65">
        <f>AC157</f>
        <v>117.729166666670153</v>
      </c>
      <c r="AD336" s="65">
        <f>AD157</f>
        <v>-765.25</v>
      </c>
    </row>
    <row r="337" spans="2:30">
      <c r="B337" s="8"/>
      <c r="C337" s="14"/>
      <c r="D337" s="14"/>
      <c r="E337" s="14"/>
      <c r="F337" s="14"/>
      <c r="G337" s="14"/>
      <c r="H337" s="14"/>
      <c r="I337" s="14"/>
      <c r="J337" s="14"/>
      <c r="K337" s="14"/>
      <c r="L337" s="14"/>
      <c r="M337" s="14"/>
      <c r="N337" s="14"/>
      <c r="O337" s="14"/>
      <c r="P337" s="41" t="s">
        <v>58</v>
      </c>
      <c r="R337" s="14"/>
      <c r="S337" s="14"/>
      <c r="T337" s="14"/>
      <c r="U337" s="14"/>
      <c r="V337" s="14"/>
      <c r="W337" s="14"/>
      <c r="X337" s="14"/>
      <c r="Y337" s="14"/>
      <c r="Z337" s="14"/>
      <c r="AA337" s="14"/>
      <c r="AB337" s="14"/>
      <c r="AC337" s="14"/>
      <c r="AD337" s="14"/>
    </row>
    <row r="338" spans="1:30">
      <c r="A338" s="262" t="s">
        <v>105</v>
      </c>
      <c r="B338" s="29" t="s">
        <v>92</v>
      </c>
      <c r="C338" s="37">
        <f>$O338/12</f>
        <v>316.6875</v>
      </c>
      <c r="D338" s="37">
        <f>$O338/12</f>
        <v>316.6875</v>
      </c>
      <c r="E338" s="37">
        <f>$O338/12</f>
        <v>316.6875</v>
      </c>
      <c r="F338" s="37">
        <f>$O338/12</f>
        <v>316.6875</v>
      </c>
      <c r="G338" s="37">
        <f>$O338/12</f>
        <v>316.6875</v>
      </c>
      <c r="H338" s="37">
        <f>$O338/12</f>
        <v>316.6875</v>
      </c>
      <c r="I338" s="37">
        <f>$O338/12</f>
        <v>316.6875</v>
      </c>
      <c r="J338" s="37">
        <f>$O338/12</f>
        <v>316.6875</v>
      </c>
      <c r="K338" s="37">
        <f>$O338/12</f>
        <v>316.6875</v>
      </c>
      <c r="L338" s="37">
        <f>$O338/12</f>
        <v>316.6875</v>
      </c>
      <c r="M338" s="37">
        <f>$O338/12</f>
        <v>316.6875</v>
      </c>
      <c r="N338" s="37">
        <f>$O338/12</f>
        <v>316.6875</v>
      </c>
      <c r="O338" s="37">
        <f>(O202+O236+O270+O304)/4</f>
        <v>3800.25</v>
      </c>
      <c r="P338" s="62">
        <f>P161</f>
        <v>20</v>
      </c>
      <c r="Q338" s="63" t="str">
        <f>Q161</f>
        <v>  0+</v>
      </c>
      <c r="R338" s="61">
        <f>R161</f>
        <v>7114.25</v>
      </c>
      <c r="S338" s="61">
        <f>S161</f>
        <v>2164.25</v>
      </c>
      <c r="T338" s="61">
        <f>T161</f>
        <v>9530.25</v>
      </c>
      <c r="U338" s="61">
        <f>U161</f>
        <v>5964.25</v>
      </c>
      <c r="V338" s="61">
        <f>V161</f>
        <v>-2030.75</v>
      </c>
      <c r="W338" s="61">
        <f>W161</f>
        <v>-5706.75</v>
      </c>
      <c r="X338" s="61">
        <f>X161</f>
        <v>-4070.75</v>
      </c>
      <c r="Y338" s="61">
        <f>Y161</f>
        <v>876.25</v>
      </c>
      <c r="Z338" s="61">
        <f>Z161</f>
        <v>-3622.75</v>
      </c>
      <c r="AA338" s="61">
        <f>AA161</f>
        <v>1915.25</v>
      </c>
      <c r="AB338" s="61">
        <f>AB161</f>
        <v>8123.25</v>
      </c>
      <c r="AC338" s="61">
        <f>AC161</f>
        <v>30926.25</v>
      </c>
      <c r="AD338" s="61">
        <f>AD161</f>
        <v>51183</v>
      </c>
    </row>
    <row r="339" spans="1:30">
      <c r="A339" s="262" t="s">
        <v>105</v>
      </c>
      <c r="B339" s="29" t="s">
        <v>93</v>
      </c>
      <c r="C339" s="37">
        <f>$O339/12</f>
        <v>461.416666666666686</v>
      </c>
      <c r="D339" s="37">
        <f>$O339/12</f>
        <v>461.416666666666686</v>
      </c>
      <c r="E339" s="37">
        <f>$O339/12</f>
        <v>461.416666666666686</v>
      </c>
      <c r="F339" s="37">
        <f>$O339/12</f>
        <v>461.416666666666686</v>
      </c>
      <c r="G339" s="37">
        <f>$O339/12</f>
        <v>461.416666666666686</v>
      </c>
      <c r="H339" s="37">
        <f>$O339/12</f>
        <v>461.416666666666686</v>
      </c>
      <c r="I339" s="37">
        <f>$O339/12</f>
        <v>461.416666666666686</v>
      </c>
      <c r="J339" s="37">
        <f>$O339/12</f>
        <v>461.416666666666686</v>
      </c>
      <c r="K339" s="37">
        <f>$O339/12</f>
        <v>461.416666666666686</v>
      </c>
      <c r="L339" s="37">
        <f>$O339/12</f>
        <v>461.416666666666686</v>
      </c>
      <c r="M339" s="37">
        <f>$O339/12</f>
        <v>461.416666666666686</v>
      </c>
      <c r="N339" s="37">
        <f>$O339/12</f>
        <v>461.416666666666686</v>
      </c>
      <c r="O339" s="37">
        <f>(O203+O237+O271+O305)/4</f>
        <v>5537</v>
      </c>
      <c r="P339" s="66" t="n">
        <v>20</v>
      </c>
      <c r="Q339" s="57" t="str">
        <f>Q188</f>
        <v>80+</v>
      </c>
      <c r="R339" s="65">
        <f>R188</f>
        <v>6004.72916666670062</v>
      </c>
      <c r="S339" s="65">
        <f>S188</f>
        <v>3155.72916666670062</v>
      </c>
      <c r="T339" s="65">
        <f>T188</f>
        <v>7691.72916666670062</v>
      </c>
      <c r="U339" s="65">
        <f>U188</f>
        <v>5863.72916666670062</v>
      </c>
      <c r="V339" s="65">
        <f>V188</f>
        <v>55.7291666667006211</v>
      </c>
      <c r="W339" s="65">
        <f>W188</f>
        <v>-2143.27083333329938</v>
      </c>
      <c r="X339" s="65">
        <f>X188</f>
        <v>-1385.27083333329938</v>
      </c>
      <c r="Y339" s="65">
        <f>Y188</f>
        <v>2663.72916666670062</v>
      </c>
      <c r="Z339" s="65">
        <f>Z188</f>
        <v>-533.270833333299379</v>
      </c>
      <c r="AA339" s="65">
        <f>AA188</f>
        <v>3175.72916666670062</v>
      </c>
      <c r="AB339" s="65">
        <f>AB188</f>
        <v>8316.72916666670062</v>
      </c>
      <c r="AC339" s="65">
        <f>AC188</f>
        <v>24793.7291666667006</v>
      </c>
      <c r="AD339" s="65">
        <f>AD188</f>
        <v>57659.75</v>
      </c>
    </row>
    <row r="340" spans="1:30">
      <c r="A340" s="262" t="s">
        <v>105</v>
      </c>
      <c r="B340" s="29" t="s">
        <v>94</v>
      </c>
      <c r="C340" s="37">
        <f>$O340/12</f>
        <v>953</v>
      </c>
      <c r="D340" s="37">
        <f>$O340/12</f>
        <v>953</v>
      </c>
      <c r="E340" s="37">
        <f>$O340/12</f>
        <v>953</v>
      </c>
      <c r="F340" s="37">
        <f>$O340/12</f>
        <v>953</v>
      </c>
      <c r="G340" s="37">
        <f>$O340/12</f>
        <v>953</v>
      </c>
      <c r="H340" s="37">
        <f>$O340/12</f>
        <v>953</v>
      </c>
      <c r="I340" s="37">
        <f>$O340/12</f>
        <v>953</v>
      </c>
      <c r="J340" s="37">
        <f>$O340/12</f>
        <v>953</v>
      </c>
      <c r="K340" s="37">
        <f>$O340/12</f>
        <v>953</v>
      </c>
      <c r="L340" s="37">
        <f>$O340/12</f>
        <v>953</v>
      </c>
      <c r="M340" s="37">
        <f>$O340/12</f>
        <v>953</v>
      </c>
      <c r="N340" s="37">
        <f>$O340/12</f>
        <v>953</v>
      </c>
      <c r="O340" s="37">
        <f>(O204+O238+O272+O306)/4</f>
        <v>11436</v>
      </c>
      <c r="P340" s="66" t="n">
        <v>20</v>
      </c>
      <c r="Q340" s="57" t="str">
        <f>Q189</f>
        <v>65+</v>
      </c>
      <c r="R340" s="65">
        <f>R189</f>
        <v>6528.1875</v>
      </c>
      <c r="S340" s="65">
        <f>S189</f>
        <v>2391.1875</v>
      </c>
      <c r="T340" s="65">
        <f>T189</f>
        <v>8978.1875</v>
      </c>
      <c r="U340" s="65">
        <f>U189</f>
        <v>5997.1875</v>
      </c>
      <c r="V340" s="65">
        <f>V189</f>
        <v>-1860.8125</v>
      </c>
      <c r="W340" s="65">
        <f>W189</f>
        <v>-5064.8125</v>
      </c>
      <c r="X340" s="65">
        <f>X189</f>
        <v>-3776.8125</v>
      </c>
      <c r="Y340" s="65">
        <f>Y189</f>
        <v>1158.1875</v>
      </c>
      <c r="Z340" s="65">
        <f>Z189</f>
        <v>-2888.8125</v>
      </c>
      <c r="AA340" s="65">
        <f>AA189</f>
        <v>2075.1875</v>
      </c>
      <c r="AB340" s="65">
        <f>AB189</f>
        <v>8287.1875</v>
      </c>
      <c r="AC340" s="65">
        <f>AC189</f>
        <v>29706.1875</v>
      </c>
      <c r="AD340" s="65">
        <f>AD189</f>
        <v>51530.25</v>
      </c>
    </row>
    <row r="341" spans="1:30">
      <c r="A341" s="262" t="s">
        <v>105</v>
      </c>
      <c r="B341" s="253" t="s">
        <v>111</v>
      </c>
      <c r="C341" s="37">
        <f>$O341/12</f>
        <v>1731.10416666666674</v>
      </c>
      <c r="D341" s="37">
        <f>$O341/12</f>
        <v>1731.10416666666674</v>
      </c>
      <c r="E341" s="37">
        <f>$O341/12</f>
        <v>1731.10416666666674</v>
      </c>
      <c r="F341" s="37">
        <f>$O341/12</f>
        <v>1731.10416666666674</v>
      </c>
      <c r="G341" s="37">
        <f>$O341/12</f>
        <v>1731.10416666666674</v>
      </c>
      <c r="H341" s="37">
        <f>$O341/12</f>
        <v>1731.10416666666674</v>
      </c>
      <c r="I341" s="37">
        <f>$O341/12</f>
        <v>1731.10416666666674</v>
      </c>
      <c r="J341" s="37">
        <f>$O341/12</f>
        <v>1731.10416666666674</v>
      </c>
      <c r="K341" s="37">
        <f>$O341/12</f>
        <v>1731.10416666666674</v>
      </c>
      <c r="L341" s="37">
        <f>$O341/12</f>
        <v>1731.10416666666674</v>
      </c>
      <c r="M341" s="37">
        <f>$O341/12</f>
        <v>1731.10416666666674</v>
      </c>
      <c r="N341" s="37">
        <f>$O341/12</f>
        <v>1731.10416666666674</v>
      </c>
      <c r="O341" s="37">
        <f>(O205+O239+O273+O307)/4</f>
        <v>20773.25</v>
      </c>
      <c r="P341" s="66" t="n">
        <v>20</v>
      </c>
      <c r="Q341" s="57" t="str">
        <f>Q190</f>
        <v>0-65</v>
      </c>
      <c r="R341" s="65">
        <f>R190</f>
        <v>586.0625</v>
      </c>
      <c r="S341" s="65">
        <f>S190</f>
        <v>-226.9375</v>
      </c>
      <c r="T341" s="65">
        <f>T190</f>
        <v>552.0625</v>
      </c>
      <c r="U341" s="65">
        <f>U190</f>
        <v>-32.9375</v>
      </c>
      <c r="V341" s="65">
        <f>V190</f>
        <v>-169.9375</v>
      </c>
      <c r="W341" s="65">
        <f>W190</f>
        <v>-641.9375</v>
      </c>
      <c r="X341" s="65">
        <f>X190</f>
        <v>-293.9375</v>
      </c>
      <c r="Y341" s="65">
        <f>Y190</f>
        <v>-281.9375</v>
      </c>
      <c r="Z341" s="65">
        <f>Z190</f>
        <v>-733.9375</v>
      </c>
      <c r="AA341" s="65">
        <f>AA190</f>
        <v>-159.9375</v>
      </c>
      <c r="AB341" s="65">
        <f>AB190</f>
        <v>-163.9375</v>
      </c>
      <c r="AC341" s="65">
        <f>AC190</f>
        <v>1220.0625</v>
      </c>
      <c r="AD341" s="65">
        <f>AD190</f>
        <v>-347.25</v>
      </c>
    </row>
    <row r="342" spans="2:30">
      <c r="B342" s="8"/>
      <c r="C342" s="14"/>
      <c r="D342" s="14"/>
      <c r="E342" s="14"/>
      <c r="F342" s="14"/>
      <c r="G342" s="14"/>
      <c r="H342" s="14"/>
      <c r="I342" s="14"/>
      <c r="J342" s="14"/>
      <c r="K342" s="14"/>
      <c r="L342" s="14"/>
      <c r="M342" s="14"/>
      <c r="N342" s="14"/>
      <c r="O342" s="14"/>
      <c r="P342" s="66" t="n">
        <v>20</v>
      </c>
      <c r="Q342" s="261" t="s">
        <v>64</v>
      </c>
      <c r="R342" s="65">
        <f>R191</f>
        <v>-39.2708333333298469</v>
      </c>
      <c r="S342" s="65">
        <f>S191</f>
        <v>-201.270833333329847</v>
      </c>
      <c r="T342" s="65">
        <f>T191</f>
        <v>-47.2708333333298469</v>
      </c>
      <c r="U342" s="65">
        <f>U191</f>
        <v>-98.2708333333298469</v>
      </c>
      <c r="V342" s="65">
        <f>V191</f>
        <v>-171.270833333329847</v>
      </c>
      <c r="W342" s="65">
        <f>W191</f>
        <v>-212.270833333329847</v>
      </c>
      <c r="X342" s="65">
        <f>X191</f>
        <v>-157.270833333329847</v>
      </c>
      <c r="Y342" s="65">
        <f>Y191</f>
        <v>-153.270833333329847</v>
      </c>
      <c r="Z342" s="65">
        <f>Z191</f>
        <v>-260.270833333329847</v>
      </c>
      <c r="AA342" s="65">
        <f>AA191</f>
        <v>-258.270833333329847</v>
      </c>
      <c r="AB342" s="65">
        <f>AB191</f>
        <v>-299.270833333329847</v>
      </c>
      <c r="AC342" s="65">
        <f>AC191</f>
        <v>-28.2708333333298469</v>
      </c>
      <c r="AD342" s="65">
        <f>AD191</f>
        <v>-1926.25</v>
      </c>
    </row>
    <row r="343" spans="1:30">
      <c r="A343" s="260" t="s">
        <v>105</v>
      </c>
      <c r="B343" s="27" t="s">
        <v>95</v>
      </c>
      <c r="C343" s="36">
        <f>$O343/12</f>
        <v>1886.3125</v>
      </c>
      <c r="D343" s="36">
        <f>$O343/12</f>
        <v>1886.3125</v>
      </c>
      <c r="E343" s="36">
        <f>$O343/12</f>
        <v>1886.3125</v>
      </c>
      <c r="F343" s="36">
        <f>$O343/12</f>
        <v>1886.3125</v>
      </c>
      <c r="G343" s="36">
        <f>$O343/12</f>
        <v>1886.3125</v>
      </c>
      <c r="H343" s="36">
        <f>$O343/12</f>
        <v>1886.3125</v>
      </c>
      <c r="I343" s="36">
        <f>$O343/12</f>
        <v>1886.3125</v>
      </c>
      <c r="J343" s="36">
        <f>$O343/12</f>
        <v>1886.3125</v>
      </c>
      <c r="K343" s="36">
        <f>$O343/12</f>
        <v>1886.3125</v>
      </c>
      <c r="L343" s="36">
        <f>$O343/12</f>
        <v>1886.3125</v>
      </c>
      <c r="M343" s="36">
        <f>$O343/12</f>
        <v>1886.3125</v>
      </c>
      <c r="N343" s="36">
        <f>$O343/12</f>
        <v>1886.3125</v>
      </c>
      <c r="O343" s="36">
        <f>(O207+O241+O275+O309)/4</f>
        <v>22635.75</v>
      </c>
      <c r="P343" s="41" t="s">
        <v>58</v>
      </c>
      <c r="R343" s="14"/>
      <c r="S343" s="14"/>
      <c r="T343" s="14"/>
      <c r="U343" s="14"/>
      <c r="V343" s="14"/>
      <c r="W343" s="14"/>
      <c r="X343" s="14"/>
      <c r="Y343" s="14"/>
      <c r="Z343" s="14"/>
      <c r="AA343" s="14"/>
      <c r="AB343" s="14"/>
      <c r="AC343" s="14"/>
      <c r="AD343" s="14"/>
    </row>
    <row r="344" spans="1:30">
      <c r="A344" s="260" t="s">
        <v>105</v>
      </c>
      <c r="B344" s="27" t="s">
        <v>96</v>
      </c>
      <c r="C344" s="36">
        <f>$O344/12</f>
        <v>2968.95833333333348</v>
      </c>
      <c r="D344" s="36">
        <f>$O344/12</f>
        <v>2968.95833333333348</v>
      </c>
      <c r="E344" s="36">
        <f>$O344/12</f>
        <v>2968.95833333333348</v>
      </c>
      <c r="F344" s="36">
        <f>$O344/12</f>
        <v>2968.95833333333348</v>
      </c>
      <c r="G344" s="36">
        <f>$O344/12</f>
        <v>2968.95833333333348</v>
      </c>
      <c r="H344" s="36">
        <f>$O344/12</f>
        <v>2968.95833333333348</v>
      </c>
      <c r="I344" s="36">
        <f>$O344/12</f>
        <v>2968.95833333333348</v>
      </c>
      <c r="J344" s="36">
        <f>$O344/12</f>
        <v>2968.95833333333348</v>
      </c>
      <c r="K344" s="36">
        <f>$O344/12</f>
        <v>2968.95833333333348</v>
      </c>
      <c r="L344" s="36">
        <f>$O344/12</f>
        <v>2968.95833333333348</v>
      </c>
      <c r="M344" s="36">
        <f>$O344/12</f>
        <v>2968.95833333333348</v>
      </c>
      <c r="N344" s="36">
        <f>$O344/12</f>
        <v>2968.95833333333348</v>
      </c>
      <c r="O344" s="36">
        <f>(O208+O242+O276+O310)/4</f>
        <v>35627.5</v>
      </c>
      <c r="P344" s="63">
        <f>P195</f>
        <v>19</v>
      </c>
      <c r="Q344" s="63" t="str">
        <f>Q195</f>
        <v>  0+</v>
      </c>
      <c r="R344" s="63">
        <f>R195</f>
        <v>7239.25</v>
      </c>
      <c r="S344" s="63">
        <f>S195</f>
        <v>3143.25</v>
      </c>
      <c r="T344" s="63">
        <f>T195</f>
        <v>8873.25</v>
      </c>
      <c r="U344" s="63">
        <f>U195</f>
        <v>-455.75</v>
      </c>
      <c r="V344" s="63">
        <f>V195</f>
        <v>-2196.75</v>
      </c>
      <c r="W344" s="63">
        <f>W195</f>
        <v>-4382.75</v>
      </c>
      <c r="X344" s="63">
        <f>X195</f>
        <v>-939.75</v>
      </c>
      <c r="Y344" s="63">
        <f>Y195</f>
        <v>-4421.75</v>
      </c>
      <c r="Z344" s="63">
        <f>Z195</f>
        <v>-6843.75</v>
      </c>
      <c r="AA344" s="63">
        <f>AA195</f>
        <v>-859.75</v>
      </c>
      <c r="AB344" s="63">
        <f>AB195</f>
        <v>512.25</v>
      </c>
      <c r="AC344" s="63">
        <f>AC195</f>
        <v>5463.25</v>
      </c>
      <c r="AD344" s="63">
        <f>AD195</f>
        <v>5131</v>
      </c>
    </row>
    <row r="345" spans="1:30">
      <c r="A345" s="260" t="s">
        <v>105</v>
      </c>
      <c r="B345" s="27" t="s">
        <v>97</v>
      </c>
      <c r="C345" s="36">
        <f>$O345/12</f>
        <v>4035.39583333333348</v>
      </c>
      <c r="D345" s="36">
        <f>$O345/12</f>
        <v>4035.39583333333348</v>
      </c>
      <c r="E345" s="36">
        <f>$O345/12</f>
        <v>4035.39583333333348</v>
      </c>
      <c r="F345" s="36">
        <f>$O345/12</f>
        <v>4035.39583333333348</v>
      </c>
      <c r="G345" s="36">
        <f>$O345/12</f>
        <v>4035.39583333333348</v>
      </c>
      <c r="H345" s="36">
        <f>$O345/12</f>
        <v>4035.39583333333348</v>
      </c>
      <c r="I345" s="36">
        <f>$O345/12</f>
        <v>4035.39583333333348</v>
      </c>
      <c r="J345" s="36">
        <f>$O345/12</f>
        <v>4035.39583333333348</v>
      </c>
      <c r="K345" s="36">
        <f>$O345/12</f>
        <v>4035.39583333333348</v>
      </c>
      <c r="L345" s="36">
        <f>$O345/12</f>
        <v>4035.39583333333348</v>
      </c>
      <c r="M345" s="36">
        <f>$O345/12</f>
        <v>4035.39583333333348</v>
      </c>
      <c r="N345" s="36">
        <f>$O345/12</f>
        <v>4035.39583333333348</v>
      </c>
      <c r="O345" s="36">
        <f>(O209+O243+O277+O311)/4</f>
        <v>48424.75</v>
      </c>
      <c r="P345" s="57" t="n">
        <v>19</v>
      </c>
      <c r="Q345" s="74" t="str">
        <f>Q222</f>
        <v>80+</v>
      </c>
      <c r="R345" s="78">
        <f>R222</f>
        <v>5367.72916666670062</v>
      </c>
      <c r="S345" s="78">
        <f>S222</f>
        <v>3062.72916666670062</v>
      </c>
      <c r="T345" s="78">
        <f>T222</f>
        <v>6522.72916666670062</v>
      </c>
      <c r="U345" s="78">
        <f>U222</f>
        <v>562.729166666700621</v>
      </c>
      <c r="V345" s="78">
        <f>V222</f>
        <v>-842.270833333299379</v>
      </c>
      <c r="W345" s="78">
        <f>W222</f>
        <v>-2132.27083333329938</v>
      </c>
      <c r="X345" s="78">
        <f>X222</f>
        <v>145.729166666700621</v>
      </c>
      <c r="Y345" s="78">
        <f>Y222</f>
        <v>-2074.27083333329938</v>
      </c>
      <c r="Z345" s="78">
        <f>Z222</f>
        <v>-3423.27083333329938</v>
      </c>
      <c r="AA345" s="78">
        <f>AA222</f>
        <v>497.729166666700621</v>
      </c>
      <c r="AB345" s="78">
        <f>AB222</f>
        <v>1908.72916666670062</v>
      </c>
      <c r="AC345" s="78">
        <f>AC222</f>
        <v>5058.72916666670062</v>
      </c>
      <c r="AD345" s="78">
        <f>AD222</f>
        <v>14654.75</v>
      </c>
    </row>
    <row r="346" spans="1:30">
      <c r="A346" s="260" t="s">
        <v>105</v>
      </c>
      <c r="B346" s="252" t="s">
        <v>116</v>
      </c>
      <c r="C346" s="52">
        <f>$O346/12</f>
        <v>8890.66666666666606</v>
      </c>
      <c r="D346" s="52">
        <f>$O346/12</f>
        <v>8890.66666666666606</v>
      </c>
      <c r="E346" s="52">
        <f>$O346/12</f>
        <v>8890.66666666666606</v>
      </c>
      <c r="F346" s="52">
        <f>$O346/12</f>
        <v>8890.66666666666606</v>
      </c>
      <c r="G346" s="52">
        <f>$O346/12</f>
        <v>8890.66666666666606</v>
      </c>
      <c r="H346" s="52">
        <f>$O346/12</f>
        <v>8890.66666666666606</v>
      </c>
      <c r="I346" s="52">
        <f>$O346/12</f>
        <v>8890.66666666666606</v>
      </c>
      <c r="J346" s="52">
        <f>$O346/12</f>
        <v>8890.66666666666606</v>
      </c>
      <c r="K346" s="52">
        <f>$O346/12</f>
        <v>8890.66666666666606</v>
      </c>
      <c r="L346" s="52">
        <f>$O346/12</f>
        <v>8890.66666666666606</v>
      </c>
      <c r="M346" s="52">
        <f>$O346/12</f>
        <v>8890.66666666666606</v>
      </c>
      <c r="N346" s="52">
        <f>$O346/12</f>
        <v>8890.66666666666606</v>
      </c>
      <c r="O346" s="52">
        <f>(O210+O244+O278+O312)/4</f>
        <v>106688</v>
      </c>
      <c r="P346" s="57" t="n">
        <v>19</v>
      </c>
      <c r="Q346" s="74" t="str">
        <f>Q223</f>
        <v>65+</v>
      </c>
      <c r="R346" s="78">
        <f>R223</f>
        <v>6556.1875</v>
      </c>
      <c r="S346" s="78">
        <f>S223</f>
        <v>3302.1875</v>
      </c>
      <c r="T346" s="78">
        <f>T223</f>
        <v>8174.1875</v>
      </c>
      <c r="U346" s="78">
        <f>U223</f>
        <v>-62.8125</v>
      </c>
      <c r="V346" s="78">
        <f>V223</f>
        <v>-1767.8125</v>
      </c>
      <c r="W346" s="78">
        <f>W223</f>
        <v>-4014.8125</v>
      </c>
      <c r="X346" s="78">
        <f>X223</f>
        <v>-713.8125</v>
      </c>
      <c r="Y346" s="78">
        <f>Y223</f>
        <v>-3867.8125</v>
      </c>
      <c r="Z346" s="78">
        <f>Z223</f>
        <v>-5960.8125</v>
      </c>
      <c r="AA346" s="78">
        <f>AA223</f>
        <v>-474.8125</v>
      </c>
      <c r="AB346" s="78">
        <f>AB223</f>
        <v>856.1875</v>
      </c>
      <c r="AC346" s="78">
        <f>AC223</f>
        <v>5477.1875</v>
      </c>
      <c r="AD346" s="78">
        <f>AD223</f>
        <v>7503.25</v>
      </c>
    </row>
    <row r="347" spans="2:30">
      <c r="B347" s="8"/>
      <c r="C347" s="14"/>
      <c r="D347" s="14"/>
      <c r="E347" s="14"/>
      <c r="F347" s="14"/>
      <c r="G347" s="14"/>
      <c r="H347" s="14"/>
      <c r="I347" s="14"/>
      <c r="J347" s="14"/>
      <c r="K347" s="14"/>
      <c r="L347" s="14"/>
      <c r="M347" s="14"/>
      <c r="N347" s="14"/>
      <c r="O347" s="14"/>
      <c r="P347" s="57" t="n">
        <v>19</v>
      </c>
      <c r="Q347" s="74" t="str">
        <f>Q224</f>
        <v>0-65</v>
      </c>
      <c r="R347" s="78">
        <f>R224</f>
        <v>683.0625</v>
      </c>
      <c r="S347" s="78">
        <f>S224</f>
        <v>-158.9375</v>
      </c>
      <c r="T347" s="78">
        <f>T224</f>
        <v>699.0625</v>
      </c>
      <c r="U347" s="78">
        <f>U224</f>
        <v>-392.9375</v>
      </c>
      <c r="V347" s="78">
        <f>V224</f>
        <v>-428.9375</v>
      </c>
      <c r="W347" s="78">
        <f>W224</f>
        <v>-367.9375</v>
      </c>
      <c r="X347" s="78">
        <f>X224</f>
        <v>-225.9375</v>
      </c>
      <c r="Y347" s="78">
        <f>Y224</f>
        <v>-553.9375</v>
      </c>
      <c r="Z347" s="78">
        <f>Z224</f>
        <v>-882.9375</v>
      </c>
      <c r="AA347" s="78">
        <f>AA224</f>
        <v>-384.9375</v>
      </c>
      <c r="AB347" s="78">
        <f>AB224</f>
        <v>-343.9375</v>
      </c>
      <c r="AC347" s="78">
        <f>AC224</f>
        <v>-13.9375</v>
      </c>
      <c r="AD347" s="78">
        <f>AD224</f>
        <v>-2372.25</v>
      </c>
    </row>
    <row r="348" spans="1:30">
      <c r="A348" s="262" t="s">
        <v>105</v>
      </c>
      <c r="B348" s="29" t="s">
        <v>98</v>
      </c>
      <c r="C348" s="37">
        <f>$O348/12</f>
        <v>5306.1875</v>
      </c>
      <c r="D348" s="37">
        <f>$O348/12</f>
        <v>5306.1875</v>
      </c>
      <c r="E348" s="37">
        <f>$O348/12</f>
        <v>5306.1875</v>
      </c>
      <c r="F348" s="37">
        <f>$O348/12</f>
        <v>5306.1875</v>
      </c>
      <c r="G348" s="37">
        <f>$O348/12</f>
        <v>5306.1875</v>
      </c>
      <c r="H348" s="37">
        <f>$O348/12</f>
        <v>5306.1875</v>
      </c>
      <c r="I348" s="37">
        <f>$O348/12</f>
        <v>5306.1875</v>
      </c>
      <c r="J348" s="37">
        <f>$O348/12</f>
        <v>5306.1875</v>
      </c>
      <c r="K348" s="37">
        <f>$O348/12</f>
        <v>5306.1875</v>
      </c>
      <c r="L348" s="37">
        <f>$O348/12</f>
        <v>5306.1875</v>
      </c>
      <c r="M348" s="37">
        <f>$O348/12</f>
        <v>5306.1875</v>
      </c>
      <c r="N348" s="37">
        <f>$O348/12</f>
        <v>5306.1875</v>
      </c>
      <c r="O348" s="37">
        <f>(O212+O246+O280+O314)/4</f>
        <v>63674.25</v>
      </c>
      <c r="P348" s="57" t="n">
        <v>19</v>
      </c>
      <c r="Q348" s="261" t="s">
        <v>64</v>
      </c>
      <c r="R348" s="78">
        <f>R225</f>
        <v>36.7291666666701531</v>
      </c>
      <c r="S348" s="78">
        <f>S225</f>
        <v>-129.270833333329847</v>
      </c>
      <c r="T348" s="78">
        <f>T225</f>
        <v>0.729166666670153063</v>
      </c>
      <c r="U348" s="78">
        <f>U225</f>
        <v>-193.270833333329847</v>
      </c>
      <c r="V348" s="78">
        <f>V225</f>
        <v>-218.270833333329847</v>
      </c>
      <c r="W348" s="78">
        <f>W225</f>
        <v>-79.2708333333298469</v>
      </c>
      <c r="X348" s="78">
        <f>X225</f>
        <v>-159.270833333329847</v>
      </c>
      <c r="Y348" s="78">
        <f>Y225</f>
        <v>-128.270833333329847</v>
      </c>
      <c r="Z348" s="78">
        <f>Z225</f>
        <v>-260.270833333329847</v>
      </c>
      <c r="AA348" s="78">
        <f>AA225</f>
        <v>-167.270833333329847</v>
      </c>
      <c r="AB348" s="78">
        <f>AB225</f>
        <v>-182.270833333329847</v>
      </c>
      <c r="AC348" s="78">
        <f>AC225</f>
        <v>-137.270833333329847</v>
      </c>
      <c r="AD348" s="78">
        <f>AD225</f>
        <v>-1617.25</v>
      </c>
    </row>
    <row r="349" spans="1:30">
      <c r="A349" s="262" t="s">
        <v>105</v>
      </c>
      <c r="B349" s="29" t="s">
        <v>99</v>
      </c>
      <c r="C349" s="37">
        <f>$O349/12</f>
        <v>6320.4375</v>
      </c>
      <c r="D349" s="37">
        <f>$O349/12</f>
        <v>6320.4375</v>
      </c>
      <c r="E349" s="37">
        <f>$O349/12</f>
        <v>6320.4375</v>
      </c>
      <c r="F349" s="37">
        <f>$O349/12</f>
        <v>6320.4375</v>
      </c>
      <c r="G349" s="37">
        <f>$O349/12</f>
        <v>6320.4375</v>
      </c>
      <c r="H349" s="37">
        <f>$O349/12</f>
        <v>6320.4375</v>
      </c>
      <c r="I349" s="37">
        <f>$O349/12</f>
        <v>6320.4375</v>
      </c>
      <c r="J349" s="37">
        <f>$O349/12</f>
        <v>6320.4375</v>
      </c>
      <c r="K349" s="37">
        <f>$O349/12</f>
        <v>6320.4375</v>
      </c>
      <c r="L349" s="37">
        <f>$O349/12</f>
        <v>6320.4375</v>
      </c>
      <c r="M349" s="37">
        <f>$O349/12</f>
        <v>6320.4375</v>
      </c>
      <c r="N349" s="37">
        <f>$O349/12</f>
        <v>6320.4375</v>
      </c>
      <c r="O349" s="37">
        <f>(O213+O247+O281+O315)/4</f>
        <v>75845.25</v>
      </c>
      <c r="P349" s="41" t="s">
        <v>58</v>
      </c>
      <c r="R349" s="14"/>
      <c r="S349" s="14"/>
      <c r="T349" s="14"/>
      <c r="U349" s="14"/>
      <c r="V349" s="14"/>
      <c r="W349" s="14"/>
      <c r="X349" s="14"/>
      <c r="Y349" s="14"/>
      <c r="Z349" s="14"/>
      <c r="AA349" s="14"/>
      <c r="AB349" s="14"/>
      <c r="AC349" s="14"/>
      <c r="AD349" s="14"/>
    </row>
    <row r="350" spans="1:30">
      <c r="A350" s="262" t="s">
        <v>105</v>
      </c>
      <c r="B350" s="29" t="s">
        <v>100</v>
      </c>
      <c r="C350" s="37">
        <f>$O350/12</f>
        <v>11340.9166666666661</v>
      </c>
      <c r="D350" s="37">
        <f>$O350/12</f>
        <v>11340.9166666666661</v>
      </c>
      <c r="E350" s="37">
        <f>$O350/12</f>
        <v>11340.9166666666661</v>
      </c>
      <c r="F350" s="37">
        <f>$O350/12</f>
        <v>11340.9166666666661</v>
      </c>
      <c r="G350" s="37">
        <f>$O350/12</f>
        <v>11340.9166666666661</v>
      </c>
      <c r="H350" s="37">
        <f>$O350/12</f>
        <v>11340.9166666666661</v>
      </c>
      <c r="I350" s="37">
        <f>$O350/12</f>
        <v>11340.9166666666661</v>
      </c>
      <c r="J350" s="37">
        <f>$O350/12</f>
        <v>11340.9166666666661</v>
      </c>
      <c r="K350" s="37">
        <f>$O350/12</f>
        <v>11340.9166666666661</v>
      </c>
      <c r="L350" s="37">
        <f>$O350/12</f>
        <v>11340.9166666666661</v>
      </c>
      <c r="M350" s="37">
        <f>$O350/12</f>
        <v>11340.9166666666661</v>
      </c>
      <c r="N350" s="37">
        <f>$O350/12</f>
        <v>11340.9166666666661</v>
      </c>
      <c r="O350" s="37">
        <f>(O214+O248+O282+O316)/4</f>
        <v>136091</v>
      </c>
      <c r="P350" s="63">
        <f>P229</f>
        <v>18</v>
      </c>
      <c r="Q350" s="63" t="str">
        <f>Q229</f>
        <v> 0+</v>
      </c>
      <c r="R350" s="63">
        <f>R229</f>
        <v>7107.25</v>
      </c>
      <c r="S350" s="63">
        <f>S229</f>
        <v>7933.25</v>
      </c>
      <c r="T350" s="63">
        <f>T229</f>
        <v>29238.25</v>
      </c>
      <c r="U350" s="63">
        <f>U229</f>
        <v>1673.25</v>
      </c>
      <c r="V350" s="63">
        <f>V229</f>
        <v>-3217.75</v>
      </c>
      <c r="W350" s="63">
        <f>W229</f>
        <v>-8537.75</v>
      </c>
      <c r="X350" s="63">
        <f>X229</f>
        <v>-2260.75</v>
      </c>
      <c r="Y350" s="63">
        <f>Y229</f>
        <v>504.25</v>
      </c>
      <c r="Z350" s="63">
        <f>Z229</f>
        <v>-8157.75</v>
      </c>
      <c r="AA350" s="63">
        <f>AA229</f>
        <v>-3826.75</v>
      </c>
      <c r="AB350" s="63">
        <f>AB229</f>
        <v>-3103.75</v>
      </c>
      <c r="AC350" s="63">
        <f>AC229</f>
        <v>3133.25</v>
      </c>
      <c r="AD350" s="63">
        <f>AD229</f>
        <v>20485</v>
      </c>
    </row>
    <row r="351" spans="1:30">
      <c r="A351" s="262" t="s">
        <v>105</v>
      </c>
      <c r="B351" s="253" t="s">
        <v>113</v>
      </c>
      <c r="C351" s="37">
        <f>$O351/12</f>
        <v>22967.5416666666679</v>
      </c>
      <c r="D351" s="37">
        <f>$O351/12</f>
        <v>22967.5416666666679</v>
      </c>
      <c r="E351" s="37">
        <f>$O351/12</f>
        <v>22967.5416666666679</v>
      </c>
      <c r="F351" s="37">
        <f>$O351/12</f>
        <v>22967.5416666666679</v>
      </c>
      <c r="G351" s="37">
        <f>$O351/12</f>
        <v>22967.5416666666679</v>
      </c>
      <c r="H351" s="37">
        <f>$O351/12</f>
        <v>22967.5416666666679</v>
      </c>
      <c r="I351" s="37">
        <f>$O351/12</f>
        <v>22967.5416666666679</v>
      </c>
      <c r="J351" s="37">
        <f>$O351/12</f>
        <v>22967.5416666666679</v>
      </c>
      <c r="K351" s="37">
        <f>$O351/12</f>
        <v>22967.5416666666679</v>
      </c>
      <c r="L351" s="37">
        <f>$O351/12</f>
        <v>22967.5416666666679</v>
      </c>
      <c r="M351" s="37">
        <f>$O351/12</f>
        <v>22967.5416666666679</v>
      </c>
      <c r="N351" s="37">
        <f>$O351/12</f>
        <v>22967.5416666666679</v>
      </c>
      <c r="O351" s="37">
        <f>(O215+O249+O283+O317)/4</f>
        <v>275610.5</v>
      </c>
      <c r="P351" s="57">
        <f>P256</f>
        <v>18</v>
      </c>
      <c r="Q351" s="57" t="str">
        <f>Q256</f>
        <v>80+</v>
      </c>
      <c r="R351" s="57">
        <f>R256</f>
        <v>4390.72916666670062</v>
      </c>
      <c r="S351" s="57">
        <f>S256</f>
        <v>5748.72916666670062</v>
      </c>
      <c r="T351" s="57">
        <f>T256</f>
        <v>19314.7291666667006</v>
      </c>
      <c r="U351" s="57">
        <f>U256</f>
        <v>1091.72916666670062</v>
      </c>
      <c r="V351" s="57">
        <f>V256</f>
        <v>-2131.27083333329938</v>
      </c>
      <c r="W351" s="57">
        <f>W256</f>
        <v>-5538.27083333329938</v>
      </c>
      <c r="X351" s="57">
        <f>X256</f>
        <v>-1497.27083333329938</v>
      </c>
      <c r="Y351" s="57">
        <f>Y256</f>
        <v>467.729166666700621</v>
      </c>
      <c r="Z351" s="57">
        <f>Z256</f>
        <v>-4771.27083333329938</v>
      </c>
      <c r="AA351" s="57">
        <f>AA256</f>
        <v>-2395.27083333329938</v>
      </c>
      <c r="AB351" s="57">
        <f>AB256</f>
        <v>-1478.27083333329938</v>
      </c>
      <c r="AC351" s="57">
        <f>AC256</f>
        <v>2853.72916666670062</v>
      </c>
      <c r="AD351" s="57">
        <f>AD256</f>
        <v>16055.75</v>
      </c>
    </row>
    <row r="352" spans="2:30">
      <c r="B352" s="8"/>
      <c r="C352" s="14"/>
      <c r="D352" s="14"/>
      <c r="E352" s="14"/>
      <c r="F352" s="14"/>
      <c r="G352" s="14"/>
      <c r="H352" s="14"/>
      <c r="I352" s="14"/>
      <c r="J352" s="14"/>
      <c r="K352" s="14"/>
      <c r="L352" s="14"/>
      <c r="M352" s="14"/>
      <c r="N352" s="14"/>
      <c r="O352" s="14"/>
      <c r="P352" s="57">
        <f>P257</f>
        <v>18</v>
      </c>
      <c r="Q352" s="57" t="str">
        <f>Q257</f>
        <v>65+</v>
      </c>
      <c r="R352" s="57">
        <f>R257</f>
        <v>6221.1875</v>
      </c>
      <c r="S352" s="57">
        <f>S257</f>
        <v>7747.1875</v>
      </c>
      <c r="T352" s="57">
        <f>T257</f>
        <v>26764.1875</v>
      </c>
      <c r="U352" s="57">
        <f>U257</f>
        <v>1473.1875</v>
      </c>
      <c r="V352" s="57">
        <f>V257</f>
        <v>-3113.8125</v>
      </c>
      <c r="W352" s="57">
        <f>W257</f>
        <v>-7983.8125</v>
      </c>
      <c r="X352" s="57">
        <f>X257</f>
        <v>-2277.8125</v>
      </c>
      <c r="Y352" s="57">
        <f>Y257</f>
        <v>382.1875</v>
      </c>
      <c r="Z352" s="57">
        <f>Z257</f>
        <v>-7263.8125</v>
      </c>
      <c r="AA352" s="57">
        <f>AA257</f>
        <v>-3590.8125</v>
      </c>
      <c r="AB352" s="57">
        <f>AB257</f>
        <v>-2682.8125</v>
      </c>
      <c r="AC352" s="57">
        <f>AC257</f>
        <v>3167.1875</v>
      </c>
      <c r="AD352" s="57">
        <f>AD257</f>
        <v>18842.25</v>
      </c>
    </row>
    <row r="353" spans="1:30">
      <c r="A353" s="260" t="s">
        <v>105</v>
      </c>
      <c r="B353" s="27" t="s">
        <v>101</v>
      </c>
      <c r="C353" s="36">
        <f>$O353/12</f>
        <v>14152.9375</v>
      </c>
      <c r="D353" s="36">
        <f>$O353/12</f>
        <v>14152.9375</v>
      </c>
      <c r="E353" s="36">
        <f>$O353/12</f>
        <v>14152.9375</v>
      </c>
      <c r="F353" s="36">
        <f>$O353/12</f>
        <v>14152.9375</v>
      </c>
      <c r="G353" s="36">
        <f>$O353/12</f>
        <v>14152.9375</v>
      </c>
      <c r="H353" s="36">
        <f>$O353/12</f>
        <v>14152.9375</v>
      </c>
      <c r="I353" s="36">
        <f>$O353/12</f>
        <v>14152.9375</v>
      </c>
      <c r="J353" s="36">
        <f>$O353/12</f>
        <v>14152.9375</v>
      </c>
      <c r="K353" s="36">
        <f>$O353/12</f>
        <v>14152.9375</v>
      </c>
      <c r="L353" s="36">
        <f>$O353/12</f>
        <v>14152.9375</v>
      </c>
      <c r="M353" s="36">
        <f>$O353/12</f>
        <v>14152.9375</v>
      </c>
      <c r="N353" s="36">
        <f>$O353/12</f>
        <v>14152.9375</v>
      </c>
      <c r="O353" s="36">
        <f>(O217+O251+O285+O319)/4</f>
        <v>169835.25</v>
      </c>
      <c r="P353" s="57">
        <f>P258</f>
        <v>18</v>
      </c>
      <c r="Q353" s="57" t="str">
        <f>Q258</f>
        <v>0-65</v>
      </c>
      <c r="R353" s="57">
        <f>R258</f>
        <v>886.0625</v>
      </c>
      <c r="S353" s="57">
        <f>S258</f>
        <v>186.0625</v>
      </c>
      <c r="T353" s="57">
        <f>T258</f>
        <v>2474.0625</v>
      </c>
      <c r="U353" s="57">
        <f>U258</f>
        <v>200.0625</v>
      </c>
      <c r="V353" s="57">
        <f>V258</f>
        <v>-103.9375</v>
      </c>
      <c r="W353" s="57">
        <f>W258</f>
        <v>-553.9375</v>
      </c>
      <c r="X353" s="57">
        <f>X258</f>
        <v>17.0625</v>
      </c>
      <c r="Y353" s="57">
        <f>Y258</f>
        <v>122.0625</v>
      </c>
      <c r="Z353" s="57">
        <f>Z258</f>
        <v>-893.9375</v>
      </c>
      <c r="AA353" s="57">
        <f>AA258</f>
        <v>-235.9375</v>
      </c>
      <c r="AB353" s="57">
        <f>AB258</f>
        <v>-420.9375</v>
      </c>
      <c r="AC353" s="57">
        <f>AC258</f>
        <v>-33.9375</v>
      </c>
      <c r="AD353" s="57">
        <f>AD258</f>
        <v>1642.75</v>
      </c>
    </row>
    <row r="354" spans="1:30">
      <c r="A354" s="260" t="s">
        <v>105</v>
      </c>
      <c r="B354" s="27" t="s">
        <v>102</v>
      </c>
      <c r="C354" s="36">
        <f>$O354/12</f>
        <v>14334.3125</v>
      </c>
      <c r="D354" s="36">
        <f>$O354/12</f>
        <v>14334.3125</v>
      </c>
      <c r="E354" s="36">
        <f>$O354/12</f>
        <v>14334.3125</v>
      </c>
      <c r="F354" s="36">
        <f>$O354/12</f>
        <v>14334.3125</v>
      </c>
      <c r="G354" s="36">
        <f>$O354/12</f>
        <v>14334.3125</v>
      </c>
      <c r="H354" s="36">
        <f>$O354/12</f>
        <v>14334.3125</v>
      </c>
      <c r="I354" s="36">
        <f>$O354/12</f>
        <v>14334.3125</v>
      </c>
      <c r="J354" s="36">
        <f>$O354/12</f>
        <v>14334.3125</v>
      </c>
      <c r="K354" s="36">
        <f>$O354/12</f>
        <v>14334.3125</v>
      </c>
      <c r="L354" s="36">
        <f>$O354/12</f>
        <v>14334.3125</v>
      </c>
      <c r="M354" s="36">
        <f>$O354/12</f>
        <v>14334.3125</v>
      </c>
      <c r="N354" s="36">
        <f>$O354/12</f>
        <v>14334.3125</v>
      </c>
      <c r="O354" s="36">
        <f>(O218+O252+O286+O320)/4</f>
        <v>172011.75</v>
      </c>
      <c r="P354" s="57">
        <f>P259</f>
        <v>18</v>
      </c>
      <c r="Q354" s="261" t="s">
        <v>64</v>
      </c>
      <c r="R354" s="57">
        <f>R259</f>
        <v>189.729166666670153</v>
      </c>
      <c r="S354" s="57">
        <f>S259</f>
        <v>-75.2708333333298469</v>
      </c>
      <c r="T354" s="57">
        <f>T259</f>
        <v>328.729166666670153</v>
      </c>
      <c r="U354" s="57">
        <f>U259</f>
        <v>-39.2708333333298469</v>
      </c>
      <c r="V354" s="57">
        <f>V259</f>
        <v>-34.2708333333298469</v>
      </c>
      <c r="W354" s="57">
        <f>W259</f>
        <v>-119.270833333329847</v>
      </c>
      <c r="X354" s="57">
        <f>X259</f>
        <v>81.7291666666701531</v>
      </c>
      <c r="Y354" s="57">
        <f>Y259</f>
        <v>21.7291666666701531</v>
      </c>
      <c r="Z354" s="57">
        <f>Z259</f>
        <v>-260.270833333329847</v>
      </c>
      <c r="AA354" s="57">
        <f>AA259</f>
        <v>-124.270833333329847</v>
      </c>
      <c r="AB354" s="57">
        <f>AB259</f>
        <v>-178.270833333329847</v>
      </c>
      <c r="AC354" s="57">
        <f>AC259</f>
        <v>-150.270833333329847</v>
      </c>
      <c r="AD354" s="57">
        <f>AD259</f>
        <v>-359.25</v>
      </c>
    </row>
    <row r="355" spans="1:30">
      <c r="A355" s="260" t="s">
        <v>105</v>
      </c>
      <c r="B355" s="27" t="s">
        <v>103</v>
      </c>
      <c r="C355" s="36">
        <f>$O355/12</f>
        <v>10685.6041666666661</v>
      </c>
      <c r="D355" s="36">
        <f>$O355/12</f>
        <v>10685.6041666666661</v>
      </c>
      <c r="E355" s="36">
        <f>$O355/12</f>
        <v>10685.6041666666661</v>
      </c>
      <c r="F355" s="36">
        <f>$O355/12</f>
        <v>10685.6041666666661</v>
      </c>
      <c r="G355" s="36">
        <f>$O355/12</f>
        <v>10685.6041666666661</v>
      </c>
      <c r="H355" s="36">
        <f>$O355/12</f>
        <v>10685.6041666666661</v>
      </c>
      <c r="I355" s="36">
        <f>$O355/12</f>
        <v>10685.6041666666661</v>
      </c>
      <c r="J355" s="36">
        <f>$O355/12</f>
        <v>10685.6041666666661</v>
      </c>
      <c r="K355" s="36">
        <f>$O355/12</f>
        <v>10685.6041666666661</v>
      </c>
      <c r="L355" s="36">
        <f>$O355/12</f>
        <v>10685.6041666666661</v>
      </c>
      <c r="M355" s="36">
        <f>$O355/12</f>
        <v>10685.6041666666661</v>
      </c>
      <c r="N355" s="36">
        <f>$O355/12</f>
        <v>10685.6041666666661</v>
      </c>
      <c r="O355" s="36">
        <f>(O219+O253+O287+O321)/4</f>
        <v>128227.25</v>
      </c>
      <c r="P355" s="41" t="s">
        <v>58</v>
      </c>
      <c r="R355" s="14"/>
      <c r="S355" s="14"/>
      <c r="T355" s="14"/>
      <c r="U355" s="14"/>
      <c r="V355" s="14"/>
      <c r="W355" s="14"/>
      <c r="X355" s="14"/>
      <c r="Y355" s="14"/>
      <c r="Z355" s="14"/>
      <c r="AA355" s="14"/>
      <c r="AB355" s="14"/>
      <c r="AC355" s="14"/>
      <c r="AD355" s="14"/>
    </row>
    <row r="356" spans="1:30">
      <c r="A356" s="260" t="s">
        <v>105</v>
      </c>
      <c r="B356" s="27" t="s">
        <v>114</v>
      </c>
      <c r="C356" s="36">
        <f>$O356/12</f>
        <v>4230.41666666666697</v>
      </c>
      <c r="D356" s="36">
        <f>$O356/12</f>
        <v>4230.41666666666697</v>
      </c>
      <c r="E356" s="36">
        <f>$O356/12</f>
        <v>4230.41666666666697</v>
      </c>
      <c r="F356" s="36">
        <f>$O356/12</f>
        <v>4230.41666666666697</v>
      </c>
      <c r="G356" s="36">
        <f>$O356/12</f>
        <v>4230.41666666666697</v>
      </c>
      <c r="H356" s="36">
        <f>$O356/12</f>
        <v>4230.41666666666697</v>
      </c>
      <c r="I356" s="36">
        <f>$O356/12</f>
        <v>4230.41666666666697</v>
      </c>
      <c r="J356" s="36">
        <f>$O356/12</f>
        <v>4230.41666666666697</v>
      </c>
      <c r="K356" s="36">
        <f>$O356/12</f>
        <v>4230.41666666666697</v>
      </c>
      <c r="L356" s="36">
        <f>$O356/12</f>
        <v>4230.41666666666697</v>
      </c>
      <c r="M356" s="36">
        <f>$O356/12</f>
        <v>4230.41666666666697</v>
      </c>
      <c r="N356" s="36">
        <f>$O356/12</f>
        <v>4230.41666666666697</v>
      </c>
      <c r="O356" s="36">
        <f>(O220+O254+O288+O322)/4</f>
        <v>50765</v>
      </c>
      <c r="P356" s="63">
        <f>P263</f>
        <v>17</v>
      </c>
      <c r="Q356" s="63" t="str">
        <f>Q263</f>
        <v> 0+</v>
      </c>
      <c r="R356" s="63">
        <f>R263</f>
        <v>18167.25</v>
      </c>
      <c r="S356" s="63">
        <f>S263</f>
        <v>12783.25</v>
      </c>
      <c r="T356" s="63">
        <f>T263</f>
        <v>5068.25</v>
      </c>
      <c r="U356" s="63">
        <f>U263</f>
        <v>-4661.75</v>
      </c>
      <c r="V356" s="63">
        <f>V263</f>
        <v>-2182.75</v>
      </c>
      <c r="W356" s="63">
        <f>W263</f>
        <v>-8221.75</v>
      </c>
      <c r="X356" s="63">
        <f>X263</f>
        <v>-6454.75</v>
      </c>
      <c r="Y356" s="63">
        <f>Y263</f>
        <v>-6377.75</v>
      </c>
      <c r="Z356" s="63">
        <f>Z263</f>
        <v>-8474.75</v>
      </c>
      <c r="AA356" s="63">
        <f>AA263</f>
        <v>-2636.75</v>
      </c>
      <c r="AB356" s="63">
        <f>AB263</f>
        <v>-2878.75</v>
      </c>
      <c r="AC356" s="63">
        <f>AC263</f>
        <v>3744.25</v>
      </c>
      <c r="AD356" s="63">
        <f>AD263</f>
        <v>-2126</v>
      </c>
    </row>
    <row r="357" spans="16:30">
      <c r="P357" s="57">
        <f>P290</f>
        <v>17</v>
      </c>
      <c r="Q357" s="57" t="str">
        <f>Q290</f>
        <v>80+</v>
      </c>
      <c r="R357" s="57">
        <f>R290</f>
        <v>12209.7291666667006</v>
      </c>
      <c r="S357" s="57">
        <f>S290</f>
        <v>9834.72916666670062</v>
      </c>
      <c r="T357" s="57">
        <f>T290</f>
        <v>3109.72916666670062</v>
      </c>
      <c r="U357" s="57">
        <f>U290</f>
        <v>-3492.27083333329938</v>
      </c>
      <c r="V357" s="57">
        <f>V290</f>
        <v>-2236.27083333329938</v>
      </c>
      <c r="W357" s="57">
        <f>W290</f>
        <v>-5756.27083333329938</v>
      </c>
      <c r="X357" s="57">
        <f>X290</f>
        <v>-4972.27083333329938</v>
      </c>
      <c r="Y357" s="57">
        <f>Y290</f>
        <v>-4742.27083333329938</v>
      </c>
      <c r="Z357" s="57">
        <f>Z290</f>
        <v>-5693.27083333329938</v>
      </c>
      <c r="AA357" s="57">
        <f>AA290</f>
        <v>-1851.27083333329938</v>
      </c>
      <c r="AB357" s="57">
        <f>AB290</f>
        <v>-1899.27083333329938</v>
      </c>
      <c r="AC357" s="57">
        <f>AC290</f>
        <v>2457.72916666670062</v>
      </c>
      <c r="AD357" s="57">
        <f>AD290</f>
        <v>-3031.25</v>
      </c>
    </row>
    <row r="358" spans="1:30">
      <c r="A358" s="254" t="s">
        <v>105</v>
      </c>
      <c r="B358" s="255" t="s">
        <v>61</v>
      </c>
      <c r="C358" s="56">
        <f>$O358/12</f>
        <v>43403.2708333333358</v>
      </c>
      <c r="D358" s="56">
        <f>$O358/12</f>
        <v>43403.2708333333358</v>
      </c>
      <c r="E358" s="56">
        <f>$O358/12</f>
        <v>43403.2708333333358</v>
      </c>
      <c r="F358" s="56">
        <f>$O358/12</f>
        <v>43403.2708333333358</v>
      </c>
      <c r="G358" s="56">
        <f>$O358/12</f>
        <v>43403.2708333333358</v>
      </c>
      <c r="H358" s="56">
        <f>$O358/12</f>
        <v>43403.2708333333358</v>
      </c>
      <c r="I358" s="56">
        <f>$O358/12</f>
        <v>43403.2708333333358</v>
      </c>
      <c r="J358" s="56">
        <f>$O358/12</f>
        <v>43403.2708333333358</v>
      </c>
      <c r="K358" s="56">
        <f>$O358/12</f>
        <v>43403.2708333333358</v>
      </c>
      <c r="L358" s="56">
        <f>$O358/12</f>
        <v>43403.2708333333358</v>
      </c>
      <c r="M358" s="56">
        <f>$O358/12</f>
        <v>43403.2708333333358</v>
      </c>
      <c r="N358" s="56">
        <f>$O358/12</f>
        <v>43403.2708333333358</v>
      </c>
      <c r="O358" s="56">
        <f>SUM(O353:O356)</f>
        <v>520839.25</v>
      </c>
      <c r="P358" s="57">
        <f>P291</f>
        <v>17</v>
      </c>
      <c r="Q358" s="57" t="str">
        <f>Q291</f>
        <v>65+</v>
      </c>
      <c r="R358" s="57">
        <f>R291</f>
        <v>16896.1875</v>
      </c>
      <c r="S358" s="57">
        <f>S291</f>
        <v>12700.1875</v>
      </c>
      <c r="T358" s="57">
        <f>T291</f>
        <v>4777.1875</v>
      </c>
      <c r="U358" s="57">
        <f>U291</f>
        <v>-4322.8125</v>
      </c>
      <c r="V358" s="57">
        <f>V291</f>
        <v>-2343.8125</v>
      </c>
      <c r="W358" s="57">
        <f>W291</f>
        <v>-7766.8125</v>
      </c>
      <c r="X358" s="57">
        <f>X291</f>
        <v>-6043.8125</v>
      </c>
      <c r="Y358" s="57">
        <f>Y291</f>
        <v>-6053.8125</v>
      </c>
      <c r="Z358" s="57">
        <f>Z291</f>
        <v>-7538.8125</v>
      </c>
      <c r="AA358" s="57">
        <f>AA291</f>
        <v>-2449.8125</v>
      </c>
      <c r="AB358" s="57">
        <f>AB291</f>
        <v>-2537.8125</v>
      </c>
      <c r="AC358" s="57">
        <f>AC291</f>
        <v>3592.1875</v>
      </c>
      <c r="AD358" s="57">
        <f>AD291</f>
        <v>-1091.75</v>
      </c>
    </row>
    <row r="359" spans="1:30">
      <c r="A359" s="258" t="s">
        <v>105</v>
      </c>
      <c r="B359" s="256" t="s">
        <v>62</v>
      </c>
      <c r="C359" s="59">
        <f>$O359/12</f>
        <v>66370.8125</v>
      </c>
      <c r="D359" s="59">
        <f>$O359/12</f>
        <v>66370.8125</v>
      </c>
      <c r="E359" s="59">
        <f>$O359/12</f>
        <v>66370.8125</v>
      </c>
      <c r="F359" s="59">
        <f>$O359/12</f>
        <v>66370.8125</v>
      </c>
      <c r="G359" s="59">
        <f>$O359/12</f>
        <v>66370.8125</v>
      </c>
      <c r="H359" s="59">
        <f>$O359/12</f>
        <v>66370.8125</v>
      </c>
      <c r="I359" s="59">
        <f>$O359/12</f>
        <v>66370.8125</v>
      </c>
      <c r="J359" s="59">
        <f>$O359/12</f>
        <v>66370.8125</v>
      </c>
      <c r="K359" s="59">
        <f>$O359/12</f>
        <v>66370.8125</v>
      </c>
      <c r="L359" s="59">
        <f>$O359/12</f>
        <v>66370.8125</v>
      </c>
      <c r="M359" s="59">
        <f>$O359/12</f>
        <v>66370.8125</v>
      </c>
      <c r="N359" s="59">
        <f>$O359/12</f>
        <v>66370.8125</v>
      </c>
      <c r="O359" s="59">
        <f>O358+O351</f>
        <v>796449.75</v>
      </c>
      <c r="P359" s="57">
        <f>P292</f>
        <v>17</v>
      </c>
      <c r="Q359" s="57" t="str">
        <f>Q292</f>
        <v>0-65</v>
      </c>
      <c r="R359" s="57">
        <f>R292</f>
        <v>1271.0625</v>
      </c>
      <c r="S359" s="57">
        <f>S292</f>
        <v>83.0625</v>
      </c>
      <c r="T359" s="57">
        <f>T292</f>
        <v>291.0625</v>
      </c>
      <c r="U359" s="57">
        <f>U292</f>
        <v>-338.9375</v>
      </c>
      <c r="V359" s="57">
        <f>V292</f>
        <v>161.0625</v>
      </c>
      <c r="W359" s="57">
        <f>W292</f>
        <v>-454.9375</v>
      </c>
      <c r="X359" s="57">
        <f>X292</f>
        <v>-410.9375</v>
      </c>
      <c r="Y359" s="57">
        <f>Y292</f>
        <v>-323.9375</v>
      </c>
      <c r="Z359" s="57">
        <f>Z292</f>
        <v>-935.9375</v>
      </c>
      <c r="AA359" s="57">
        <f>AA292</f>
        <v>-186.9375</v>
      </c>
      <c r="AB359" s="57">
        <f>AB292</f>
        <v>-340.9375</v>
      </c>
      <c r="AC359" s="57">
        <f>AC292</f>
        <v>152.0625</v>
      </c>
      <c r="AD359" s="57">
        <f>AD292</f>
        <v>-1034.25</v>
      </c>
    </row>
    <row r="360" spans="1:30">
      <c r="A360" s="258" t="s">
        <v>105</v>
      </c>
      <c r="B360" s="58" t="s">
        <v>115</v>
      </c>
      <c r="C360" s="59">
        <f>$O360/12</f>
        <v>11494.9375</v>
      </c>
      <c r="D360" s="59">
        <f>$O360/12</f>
        <v>11494.9375</v>
      </c>
      <c r="E360" s="59">
        <f>$O360/12</f>
        <v>11494.9375</v>
      </c>
      <c r="F360" s="59">
        <f>$O360/12</f>
        <v>11494.9375</v>
      </c>
      <c r="G360" s="59">
        <f>$O360/12</f>
        <v>11494.9375</v>
      </c>
      <c r="H360" s="59">
        <f>$O360/12</f>
        <v>11494.9375</v>
      </c>
      <c r="I360" s="59">
        <f>$O360/12</f>
        <v>11494.9375</v>
      </c>
      <c r="J360" s="59">
        <f>$O360/12</f>
        <v>11494.9375</v>
      </c>
      <c r="K360" s="59">
        <f>$O360/12</f>
        <v>11494.9375</v>
      </c>
      <c r="L360" s="59">
        <f>$O360/12</f>
        <v>11494.9375</v>
      </c>
      <c r="M360" s="59">
        <f>$O360/12</f>
        <v>11494.9375</v>
      </c>
      <c r="N360" s="59">
        <f>$O360/12</f>
        <v>11494.9375</v>
      </c>
      <c r="O360" s="59">
        <f>O336+O341+O346</f>
        <v>137939.25</v>
      </c>
      <c r="P360" s="57" t="n">
        <v>17</v>
      </c>
      <c r="Q360" s="261" t="s">
        <v>64</v>
      </c>
      <c r="R360" s="57">
        <f>R293</f>
        <v>235.729166666670153</v>
      </c>
      <c r="S360" s="57">
        <f>S293</f>
        <v>-30.2708333333298469</v>
      </c>
      <c r="T360" s="57">
        <f>T293</f>
        <v>170.729166666670153</v>
      </c>
      <c r="U360" s="57">
        <f>U293</f>
        <v>-17.2708333333298469</v>
      </c>
      <c r="V360" s="57">
        <f>V293</f>
        <v>125.729166666670153</v>
      </c>
      <c r="W360" s="57">
        <f>W293</f>
        <v>-8.27083333332984694</v>
      </c>
      <c r="X360" s="57">
        <f>X293</f>
        <v>-77.2708333333298469</v>
      </c>
      <c r="Y360" s="57">
        <f>Y293</f>
        <v>-15.2708333333298469</v>
      </c>
      <c r="Z360" s="57">
        <f>Z293</f>
        <v>-87.2708333333298469</v>
      </c>
      <c r="AA360" s="57">
        <f>AA293</f>
        <v>-87.2708333333298469</v>
      </c>
      <c r="AB360" s="57">
        <f>AB293</f>
        <v>-152.270833333329847</v>
      </c>
      <c r="AC360" s="57">
        <f>AC293</f>
        <v>-49.2708333333298469</v>
      </c>
      <c r="AD360" s="57">
        <f>AD293</f>
        <v>7.75</v>
      </c>
    </row>
    <row r="361" spans="1:30">
      <c r="A361" s="258" t="s">
        <v>105</v>
      </c>
      <c r="B361" s="256" t="s">
        <v>64</v>
      </c>
      <c r="C361" s="59">
        <f>$O361/12</f>
        <v>2604.27083333333348</v>
      </c>
      <c r="D361" s="59">
        <f>$O361/12</f>
        <v>2604.27083333333348</v>
      </c>
      <c r="E361" s="59">
        <f>$O361/12</f>
        <v>2604.27083333333348</v>
      </c>
      <c r="F361" s="59">
        <f>$O361/12</f>
        <v>2604.27083333333348</v>
      </c>
      <c r="G361" s="59">
        <f>$O361/12</f>
        <v>2604.27083333333348</v>
      </c>
      <c r="H361" s="59">
        <f>$O361/12</f>
        <v>2604.27083333333348</v>
      </c>
      <c r="I361" s="59">
        <f>$O361/12</f>
        <v>2604.27083333333348</v>
      </c>
      <c r="J361" s="59">
        <f>$O361/12</f>
        <v>2604.27083333333348</v>
      </c>
      <c r="K361" s="59">
        <f>$O361/12</f>
        <v>2604.27083333333348</v>
      </c>
      <c r="L361" s="59">
        <f>$O361/12</f>
        <v>2604.27083333333348</v>
      </c>
      <c r="M361" s="59">
        <f>$O361/12</f>
        <v>2604.27083333333348</v>
      </c>
      <c r="N361" s="59">
        <f>$O361/12</f>
        <v>2604.27083333333348</v>
      </c>
      <c r="O361" s="59">
        <f>O336+O341</f>
        <v>31251.25</v>
      </c>
      <c r="P361" s="41" t="s">
        <v>58</v>
      </c>
      <c r="R361" s="14"/>
      <c r="S361" s="14"/>
      <c r="T361" s="14"/>
      <c r="U361" s="14"/>
      <c r="V361" s="14"/>
      <c r="W361" s="14"/>
      <c r="X361" s="14"/>
      <c r="Y361" s="14"/>
      <c r="Z361" s="14"/>
      <c r="AA361" s="14"/>
      <c r="AB361" s="14"/>
      <c r="AC361" s="14"/>
      <c r="AD361" s="14"/>
    </row>
    <row r="362" spans="3:30">
      <c r="C362" s="47" t="str">
        <f>IF(C359+C360=C331,"r","f")</f>
        <v>r</v>
      </c>
      <c r="D362" s="47" t="str">
        <f>IF(D359+D360=D331,"r","f")</f>
        <v>r</v>
      </c>
      <c r="E362" s="47" t="str">
        <f>IF(E359+E360=E331,"r","f")</f>
        <v>r</v>
      </c>
      <c r="F362" s="47" t="str">
        <f>IF(F359+F360=F331,"r","f")</f>
        <v>r</v>
      </c>
      <c r="G362" s="47" t="str">
        <f>IF(G359+G360=G331,"r","f")</f>
        <v>r</v>
      </c>
      <c r="H362" s="47" t="str">
        <f>IF(H359+H360=H331,"r","f")</f>
        <v>r</v>
      </c>
      <c r="I362" s="47" t="str">
        <f>IF(I359+I360=I331,"r","f")</f>
        <v>r</v>
      </c>
      <c r="J362" s="47" t="str">
        <f>IF(J359+J360=J331,"r","f")</f>
        <v>r</v>
      </c>
      <c r="K362" s="47" t="str">
        <f>IF(K359+K360=K331,"r","f")</f>
        <v>r</v>
      </c>
      <c r="L362" s="47" t="str">
        <f>IF(L359+L360=L331,"r","f")</f>
        <v>r</v>
      </c>
      <c r="M362" s="47" t="str">
        <f>IF(M359+M360=M331,"r","f")</f>
        <v>r</v>
      </c>
      <c r="N362" s="47" t="str">
        <f>IF(N359+N360=N331,"r","f")</f>
        <v>r</v>
      </c>
      <c r="O362" s="47" t="str">
        <f>IF(O359+O360=O331,"r","f")</f>
        <v>r</v>
      </c>
      <c r="P362" s="64">
        <f>P297</f>
        <v>16</v>
      </c>
      <c r="Q362" s="63" t="str">
        <f>Q297</f>
        <v> 0+</v>
      </c>
      <c r="R362" s="63">
        <f>R297</f>
        <v>3876.25</v>
      </c>
      <c r="S362" s="63">
        <f>S297</f>
        <v>-1246.75</v>
      </c>
      <c r="T362" s="63">
        <f>T297</f>
        <v>5802.25</v>
      </c>
      <c r="U362" s="63">
        <f>U297</f>
        <v>-2550.75</v>
      </c>
      <c r="V362" s="63">
        <f>V297</f>
        <v>-3340.75</v>
      </c>
      <c r="W362" s="63">
        <f>W297</f>
        <v>-8679.75</v>
      </c>
      <c r="X362" s="63">
        <f>X297</f>
        <v>-5743.75</v>
      </c>
      <c r="Y362" s="63">
        <f>Y297</f>
        <v>-6570.75</v>
      </c>
      <c r="Z362" s="63">
        <f>Z297</f>
        <v>-8828.75</v>
      </c>
      <c r="AA362" s="63">
        <f>AA297</f>
        <v>-1864.75</v>
      </c>
      <c r="AB362" s="63">
        <f>AB297</f>
        <v>-815.75</v>
      </c>
      <c r="AC362" s="63">
        <f>AC297</f>
        <v>6473.25</v>
      </c>
      <c r="AD362" s="63">
        <f>AD297</f>
        <v>-23490</v>
      </c>
    </row>
    <row r="363" spans="2:30">
      <c r="B363" s="250" t="s">
        <v>118</v>
      </c>
      <c r="C363" s="14">
        <f>C359+C360</f>
        <v>77865.75</v>
      </c>
      <c r="D363" s="14">
        <f>D359+D360</f>
        <v>77865.75</v>
      </c>
      <c r="E363" s="14">
        <f>E359+E360</f>
        <v>77865.75</v>
      </c>
      <c r="F363" s="14">
        <f>F359+F360</f>
        <v>77865.75</v>
      </c>
      <c r="G363" s="14">
        <f>G359+G360</f>
        <v>77865.75</v>
      </c>
      <c r="H363" s="14">
        <f>H359+H360</f>
        <v>77865.75</v>
      </c>
      <c r="I363" s="14">
        <f>I359+I360</f>
        <v>77865.75</v>
      </c>
      <c r="J363" s="14">
        <f>J359+J360</f>
        <v>77865.75</v>
      </c>
      <c r="K363" s="14">
        <f>K359+K360</f>
        <v>77865.75</v>
      </c>
      <c r="L363" s="14">
        <f>L359+L360</f>
        <v>77865.75</v>
      </c>
      <c r="M363" s="14">
        <f>M359+M360</f>
        <v>77865.75</v>
      </c>
      <c r="N363" s="14">
        <f>N359+N360</f>
        <v>77865.75</v>
      </c>
      <c r="O363" s="14">
        <f>O359+O360</f>
        <v>934389</v>
      </c>
      <c r="P363" s="66">
        <f>P324</f>
        <v>16</v>
      </c>
      <c r="Q363" s="57" t="str">
        <f>Q324</f>
        <v>80+</v>
      </c>
      <c r="R363" s="57">
        <f>R324</f>
        <v>1088.72916666670062</v>
      </c>
      <c r="S363" s="57">
        <f>S324</f>
        <v>-1986.27083333329938</v>
      </c>
      <c r="T363" s="57">
        <f>T324</f>
        <v>1810.72916666670062</v>
      </c>
      <c r="U363" s="57">
        <f>U324</f>
        <v>-2878.27083333329938</v>
      </c>
      <c r="V363" s="57">
        <f>V324</f>
        <v>-3105.27083333329938</v>
      </c>
      <c r="W363" s="57">
        <f>W324</f>
        <v>-6839.27083333329938</v>
      </c>
      <c r="X363" s="57">
        <f>X324</f>
        <v>-4983.27083333329938</v>
      </c>
      <c r="Y363" s="57">
        <f>Y324</f>
        <v>-5312.27083333329938</v>
      </c>
      <c r="Z363" s="57">
        <f>Z324</f>
        <v>-6355.27083333329938</v>
      </c>
      <c r="AA363" s="57">
        <f>AA324</f>
        <v>-2044.27083333329938</v>
      </c>
      <c r="AB363" s="57">
        <f>AB324</f>
        <v>-779.270833333299379</v>
      </c>
      <c r="AC363" s="57">
        <f>AC324</f>
        <v>3704.72916666670062</v>
      </c>
      <c r="AD363" s="57">
        <f>AD324</f>
        <v>-27679.25</v>
      </c>
    </row>
    <row r="364" spans="16:30">
      <c r="P364" s="66">
        <f>P325</f>
        <v>16</v>
      </c>
      <c r="Q364" s="57" t="str">
        <f>Q325</f>
        <v>65+</v>
      </c>
      <c r="R364" s="57">
        <f>R325</f>
        <v>3039.1875</v>
      </c>
      <c r="S364" s="57">
        <f>S325</f>
        <v>-1514.8125</v>
      </c>
      <c r="T364" s="57">
        <f>T325</f>
        <v>4566.1875</v>
      </c>
      <c r="U364" s="57">
        <f>U325</f>
        <v>-2607.8125</v>
      </c>
      <c r="V364" s="57">
        <f>V325</f>
        <v>-3383.8125</v>
      </c>
      <c r="W364" s="57">
        <f>W325</f>
        <v>-8298.8125</v>
      </c>
      <c r="X364" s="57">
        <f>X325</f>
        <v>-5754.8125</v>
      </c>
      <c r="Y364" s="57">
        <f>Y325</f>
        <v>-6374.8125</v>
      </c>
      <c r="Z364" s="57">
        <f>Z325</f>
        <v>-8198.8125</v>
      </c>
      <c r="AA364" s="57">
        <f>AA325</f>
        <v>-1989.8125</v>
      </c>
      <c r="AB364" s="57">
        <f>AB325</f>
        <v>-715.8125</v>
      </c>
      <c r="AC364" s="57">
        <f>AC325</f>
        <v>5980.1875</v>
      </c>
      <c r="AD364" s="57">
        <f>AD325</f>
        <v>-25253.75</v>
      </c>
    </row>
    <row r="365" spans="1:30">
      <c r="A365" s="14"/>
      <c r="B365" s="14"/>
      <c r="C365" s="14"/>
      <c r="D365" s="14"/>
      <c r="E365" s="14"/>
      <c r="F365" s="14"/>
      <c r="G365" s="14"/>
      <c r="H365" s="14"/>
      <c r="I365" s="14"/>
      <c r="J365" s="14"/>
      <c r="K365" s="14"/>
      <c r="L365" s="14"/>
      <c r="M365" s="14"/>
      <c r="N365" s="14"/>
      <c r="O365" s="14"/>
      <c r="P365" s="66">
        <f>P326</f>
        <v>16</v>
      </c>
      <c r="Q365" s="57" t="str">
        <f>Q326</f>
        <v>0-65</v>
      </c>
      <c r="R365" s="57">
        <f>R326</f>
        <v>837.0625</v>
      </c>
      <c r="S365" s="57">
        <f>S326</f>
        <v>268.0625</v>
      </c>
      <c r="T365" s="57">
        <f>T326</f>
        <v>1236.0625</v>
      </c>
      <c r="U365" s="57">
        <f>U326</f>
        <v>57.0625</v>
      </c>
      <c r="V365" s="57">
        <f>V326</f>
        <v>43.0625</v>
      </c>
      <c r="W365" s="57">
        <f>W326</f>
        <v>-380.9375</v>
      </c>
      <c r="X365" s="57">
        <f>X326</f>
        <v>11.0625</v>
      </c>
      <c r="Y365" s="57">
        <f>Y326</f>
        <v>-195.9375</v>
      </c>
      <c r="Z365" s="57">
        <f>Z326</f>
        <v>-629.9375</v>
      </c>
      <c r="AA365" s="57">
        <f>AA326</f>
        <v>125.0625</v>
      </c>
      <c r="AB365" s="57">
        <f>AB326</f>
        <v>-99.9375</v>
      </c>
      <c r="AC365" s="57">
        <f>AC326</f>
        <v>493.0625</v>
      </c>
      <c r="AD365" s="57">
        <f>AD326</f>
        <v>1763.75</v>
      </c>
    </row>
    <row r="366" spans="1:30">
      <c r="A366" s="14"/>
      <c r="B366" s="14"/>
      <c r="C366" s="14"/>
      <c r="D366" s="14"/>
      <c r="E366" s="14"/>
      <c r="F366" s="14"/>
      <c r="G366" s="14"/>
      <c r="H366" s="14"/>
      <c r="I366" s="14"/>
      <c r="J366" s="14"/>
      <c r="K366" s="14"/>
      <c r="L366" s="14"/>
      <c r="M366" s="14"/>
      <c r="N366" s="14"/>
      <c r="O366" s="14"/>
      <c r="P366" s="66">
        <f>P327</f>
        <v>16</v>
      </c>
      <c r="Q366" s="261" t="s">
        <v>64</v>
      </c>
      <c r="R366" s="57">
        <f>R327</f>
        <v>246.729166666670153</v>
      </c>
      <c r="S366" s="57">
        <f>S327</f>
        <v>127.729166666670153</v>
      </c>
      <c r="T366" s="57">
        <f>T327</f>
        <v>400.729166666670153</v>
      </c>
      <c r="U366" s="57">
        <f>U327</f>
        <v>90.7291666666701531</v>
      </c>
      <c r="V366" s="57">
        <f>V327</f>
        <v>202.729166666670153</v>
      </c>
      <c r="W366" s="57">
        <f>W327</f>
        <v>8.72916666667015306</v>
      </c>
      <c r="X366" s="57">
        <f>X327</f>
        <v>234.729166666670153</v>
      </c>
      <c r="Y366" s="57">
        <f>Y327</f>
        <v>100.729166666670153</v>
      </c>
      <c r="Z366" s="57">
        <f>Z327</f>
        <v>89.7291666666701531</v>
      </c>
      <c r="AA366" s="57">
        <f>AA327</f>
        <v>151.729166666670153</v>
      </c>
      <c r="AB366" s="57">
        <f>AB327</f>
        <v>117.729166666670153</v>
      </c>
      <c r="AC366" s="57">
        <f>AC327</f>
        <v>196.729166666670153</v>
      </c>
      <c r="AD366" s="57">
        <f>AD327</f>
        <v>1968.75</v>
      </c>
    </row>
    <row r="367" spans="1:15">
      <c r="A367" s="14"/>
      <c r="B367" s="14"/>
      <c r="C367" s="14"/>
      <c r="D367" s="14"/>
      <c r="E367" s="14"/>
      <c r="F367" s="14"/>
      <c r="G367" s="14"/>
      <c r="H367" s="14"/>
      <c r="I367" s="14"/>
      <c r="J367" s="14"/>
      <c r="K367" s="14"/>
      <c r="L367" s="14"/>
      <c r="M367" s="14"/>
      <c r="N367" s="14"/>
      <c r="O367" s="14"/>
    </row>
    <row r="368" spans="1:18">
      <c r="A368" s="14"/>
      <c r="B368" s="14"/>
      <c r="C368" s="14"/>
      <c r="D368" s="14"/>
      <c r="E368" s="14"/>
      <c r="F368" s="14"/>
      <c r="G368" s="14"/>
      <c r="H368" s="14"/>
      <c r="I368" s="14"/>
      <c r="J368" s="14"/>
      <c r="K368" s="14"/>
      <c r="L368" s="14"/>
      <c r="M368" s="14"/>
      <c r="N368" s="14"/>
      <c r="O368" s="14"/>
      <c r="P368" s="76"/>
      <c r="Q368" s="76"/>
      <c r="R368" s="76"/>
    </row>
    <row r="369" spans="1:17">
      <c r="A369" s="14"/>
      <c r="B369" s="14"/>
      <c r="C369" s="14"/>
      <c r="D369" s="14"/>
      <c r="E369" s="14"/>
      <c r="F369" s="14"/>
      <c r="G369" s="14"/>
      <c r="H369" s="14"/>
      <c r="I369" s="14"/>
      <c r="J369" s="14"/>
      <c r="K369" s="14"/>
      <c r="L369" s="14"/>
      <c r="M369" s="14"/>
      <c r="N369" s="14"/>
      <c r="O369" s="14"/>
      <c r="Q369" s="1"/>
    </row>
    <row r="370" spans="1:17">
      <c r="A370" s="14"/>
      <c r="B370" s="14"/>
      <c r="C370" s="14"/>
      <c r="D370" s="14"/>
      <c r="E370" s="14"/>
      <c r="F370" s="14"/>
      <c r="G370" s="14"/>
      <c r="H370" s="14"/>
      <c r="I370" s="14"/>
      <c r="J370" s="14"/>
      <c r="K370" s="14"/>
      <c r="L370" s="14"/>
      <c r="M370" s="14"/>
      <c r="N370" s="14"/>
      <c r="O370" s="14"/>
      <c r="Q370" s="1"/>
    </row>
    <row r="371" spans="1:17">
      <c r="A371" s="14"/>
      <c r="B371" s="14"/>
      <c r="C371" s="14"/>
      <c r="D371" s="14"/>
      <c r="E371" s="14"/>
      <c r="F371" s="14"/>
      <c r="G371" s="14"/>
      <c r="H371" s="14"/>
      <c r="I371" s="14"/>
      <c r="J371" s="14"/>
      <c r="K371" s="14"/>
      <c r="L371" s="14"/>
      <c r="M371" s="14"/>
      <c r="N371" s="14"/>
      <c r="O371" s="14"/>
      <c r="Q371" s="1"/>
    </row>
    <row r="372" spans="1:17">
      <c r="A372" s="14"/>
      <c r="B372" s="14"/>
      <c r="C372" s="14"/>
      <c r="D372" s="14"/>
      <c r="E372" s="14"/>
      <c r="F372" s="14"/>
      <c r="G372" s="14"/>
      <c r="H372" s="14"/>
      <c r="I372" s="14"/>
      <c r="J372" s="14"/>
      <c r="K372" s="14"/>
      <c r="L372" s="14"/>
      <c r="M372" s="14"/>
      <c r="N372" s="14"/>
      <c r="O372" s="14"/>
      <c r="Q372" s="1"/>
    </row>
    <row r="373" spans="1:17">
      <c r="A373" s="14"/>
      <c r="B373" s="14"/>
      <c r="C373" s="14"/>
      <c r="D373" s="14"/>
      <c r="E373" s="14"/>
      <c r="F373" s="14"/>
      <c r="G373" s="14"/>
      <c r="H373" s="14"/>
      <c r="I373" s="14"/>
      <c r="J373" s="14"/>
      <c r="K373" s="14"/>
      <c r="L373" s="14"/>
      <c r="M373" s="14"/>
      <c r="N373" s="14"/>
      <c r="O373" s="14"/>
      <c r="Q373" s="1"/>
    </row>
    <row r="374" spans="1:17">
      <c r="A374" s="14"/>
      <c r="B374" s="14"/>
      <c r="C374" s="14"/>
      <c r="D374" s="14"/>
      <c r="E374" s="14"/>
      <c r="F374" s="14"/>
      <c r="G374" s="14"/>
      <c r="H374" s="14"/>
      <c r="I374" s="14"/>
      <c r="J374" s="14"/>
      <c r="K374" s="14"/>
      <c r="L374" s="14"/>
      <c r="M374" s="14"/>
      <c r="N374" s="14"/>
      <c r="O374" s="14"/>
      <c r="Q374" s="1"/>
    </row>
    <row r="375" spans="1:17">
      <c r="A375" s="14"/>
      <c r="B375" s="14"/>
      <c r="C375" s="14"/>
      <c r="D375" s="14"/>
      <c r="E375" s="14"/>
      <c r="F375" s="14"/>
      <c r="G375" s="14"/>
      <c r="H375" s="14"/>
      <c r="I375" s="14"/>
      <c r="J375" s="14"/>
      <c r="K375" s="14"/>
      <c r="L375" s="14"/>
      <c r="M375" s="14"/>
      <c r="N375" s="14"/>
      <c r="O375" s="14"/>
      <c r="Q375" s="1"/>
    </row>
    <row r="376" spans="1:17">
      <c r="A376" s="14"/>
      <c r="B376" s="14"/>
      <c r="C376" s="14"/>
      <c r="D376" s="14"/>
      <c r="E376" s="14"/>
      <c r="F376" s="14"/>
      <c r="G376" s="14"/>
      <c r="H376" s="14"/>
      <c r="I376" s="14"/>
      <c r="J376" s="14"/>
      <c r="K376" s="14"/>
      <c r="L376" s="14"/>
      <c r="M376" s="14"/>
      <c r="N376" s="14"/>
      <c r="O376" s="14"/>
      <c r="Q376" s="1"/>
    </row>
    <row r="377" spans="1:17">
      <c r="A377" s="14"/>
      <c r="B377" s="14"/>
      <c r="C377" s="14"/>
      <c r="D377" s="14"/>
      <c r="E377" s="14"/>
      <c r="F377" s="14"/>
      <c r="G377" s="14"/>
      <c r="H377" s="14"/>
      <c r="I377" s="14"/>
      <c r="J377" s="14"/>
      <c r="K377" s="14"/>
      <c r="L377" s="14"/>
      <c r="M377" s="14"/>
      <c r="N377" s="14"/>
      <c r="O377" s="14"/>
      <c r="Q377" s="1"/>
    </row>
    <row r="378" spans="1:17">
      <c r="A378" s="14"/>
      <c r="B378" s="14"/>
      <c r="C378" s="14"/>
      <c r="D378" s="14"/>
      <c r="E378" s="14"/>
      <c r="F378" s="14"/>
      <c r="G378" s="14"/>
      <c r="H378" s="14"/>
      <c r="I378" s="14"/>
      <c r="J378" s="14"/>
      <c r="K378" s="14"/>
      <c r="L378" s="14"/>
      <c r="M378" s="14"/>
      <c r="N378" s="14"/>
      <c r="O378" s="14"/>
      <c r="Q378" s="1"/>
    </row>
    <row r="379" spans="1:17">
      <c r="A379" s="14"/>
      <c r="B379" s="14"/>
      <c r="C379" s="14"/>
      <c r="D379" s="14"/>
      <c r="E379" s="14"/>
      <c r="F379" s="14"/>
      <c r="G379" s="14"/>
      <c r="H379" s="14"/>
      <c r="I379" s="14"/>
      <c r="J379" s="14"/>
      <c r="K379" s="14"/>
      <c r="L379" s="14"/>
      <c r="M379" s="14"/>
      <c r="N379" s="14"/>
      <c r="O379" s="14"/>
      <c r="Q379" s="1"/>
    </row>
    <row r="380" spans="1:17">
      <c r="A380" s="14"/>
      <c r="B380" s="14"/>
      <c r="C380" s="14"/>
      <c r="D380" s="14"/>
      <c r="E380" s="14"/>
      <c r="F380" s="14"/>
      <c r="G380" s="14"/>
      <c r="H380" s="14"/>
      <c r="I380" s="14"/>
      <c r="J380" s="14"/>
      <c r="K380" s="14"/>
      <c r="L380" s="14"/>
      <c r="M380" s="14"/>
      <c r="N380" s="14"/>
      <c r="O380" s="14"/>
      <c r="Q380" s="1"/>
    </row>
    <row r="381" spans="1:15">
      <c r="A381" s="14"/>
      <c r="B381" s="14"/>
      <c r="C381" s="14"/>
      <c r="D381" s="14"/>
      <c r="E381" s="14"/>
      <c r="F381" s="14"/>
      <c r="G381" s="14"/>
      <c r="H381" s="14"/>
      <c r="I381" s="14"/>
      <c r="J381" s="14"/>
      <c r="K381" s="14"/>
      <c r="L381" s="14"/>
      <c r="M381" s="14"/>
      <c r="N381" s="14"/>
      <c r="O381" s="14"/>
    </row>
    <row r="382" spans="1:15">
      <c r="A382" s="14"/>
      <c r="B382" s="14"/>
      <c r="C382" s="14"/>
      <c r="D382" s="14"/>
      <c r="E382" s="14"/>
      <c r="F382" s="14"/>
      <c r="G382" s="14"/>
      <c r="H382" s="14"/>
      <c r="I382" s="14"/>
      <c r="J382" s="14"/>
      <c r="K382" s="14"/>
      <c r="L382" s="14"/>
      <c r="M382" s="14"/>
      <c r="N382" s="14"/>
      <c r="O382" s="14"/>
    </row>
    <row r="383" spans="1:15">
      <c r="A383" s="14"/>
      <c r="B383" s="14"/>
      <c r="C383" s="14"/>
      <c r="D383" s="14"/>
      <c r="E383" s="14"/>
      <c r="F383" s="14"/>
      <c r="G383" s="14"/>
      <c r="H383" s="14"/>
      <c r="I383" s="14"/>
      <c r="J383" s="14"/>
      <c r="K383" s="14"/>
      <c r="L383" s="14"/>
      <c r="M383" s="14"/>
      <c r="N383" s="14"/>
      <c r="O383" s="14"/>
    </row>
    <row r="384" spans="1:15">
      <c r="A384" s="14"/>
      <c r="B384" s="14"/>
      <c r="C384" s="14"/>
      <c r="D384" s="14"/>
      <c r="E384" s="14"/>
      <c r="F384" s="14"/>
      <c r="G384" s="14"/>
      <c r="H384" s="14"/>
      <c r="I384" s="14"/>
      <c r="J384" s="14"/>
      <c r="K384" s="14"/>
      <c r="L384" s="14"/>
      <c r="M384" s="14"/>
      <c r="N384" s="14"/>
      <c r="O384" s="14"/>
    </row>
    <row r="385" spans="1:15">
      <c r="A385" s="14"/>
      <c r="B385" s="14"/>
      <c r="C385" s="14"/>
      <c r="D385" s="14"/>
      <c r="E385" s="14"/>
      <c r="F385" s="14"/>
      <c r="G385" s="14"/>
      <c r="H385" s="14"/>
      <c r="I385" s="14"/>
      <c r="J385" s="14"/>
      <c r="K385" s="14"/>
      <c r="L385" s="14"/>
      <c r="M385" s="14"/>
      <c r="N385" s="14"/>
      <c r="O385" s="14"/>
    </row>
    <row r="386" spans="1:15">
      <c r="A386" s="14"/>
      <c r="B386" s="14"/>
      <c r="C386" s="14"/>
      <c r="D386" s="14"/>
      <c r="E386" s="14"/>
      <c r="F386" s="14"/>
      <c r="G386" s="14"/>
      <c r="H386" s="14"/>
      <c r="I386" s="14"/>
      <c r="J386" s="14"/>
      <c r="K386" s="14"/>
      <c r="L386" s="14"/>
      <c r="M386" s="14"/>
      <c r="N386" s="14"/>
      <c r="O386" s="14"/>
    </row>
    <row r="387" spans="1:15">
      <c r="A387" s="14"/>
      <c r="B387" s="14"/>
      <c r="C387" s="14"/>
      <c r="D387" s="14"/>
      <c r="E387" s="14"/>
      <c r="F387" s="14"/>
      <c r="G387" s="14"/>
      <c r="H387" s="14"/>
      <c r="I387" s="14"/>
      <c r="J387" s="14"/>
      <c r="K387" s="14"/>
      <c r="L387" s="14"/>
      <c r="M387" s="14"/>
      <c r="N387" s="14"/>
      <c r="O387" s="14"/>
    </row>
    <row r="388" spans="1:15">
      <c r="A388" s="14"/>
      <c r="B388" s="14"/>
      <c r="C388" s="14"/>
      <c r="D388" s="14"/>
      <c r="E388" s="14"/>
      <c r="F388" s="14"/>
      <c r="G388" s="14"/>
      <c r="H388" s="14"/>
      <c r="I388" s="14"/>
      <c r="J388" s="14"/>
      <c r="K388" s="14"/>
      <c r="L388" s="14"/>
      <c r="M388" s="14"/>
      <c r="N388" s="14"/>
      <c r="O388" s="14"/>
    </row>
    <row r="389" spans="1:15">
      <c r="A389" s="14"/>
      <c r="B389" s="14"/>
      <c r="C389" s="14"/>
      <c r="D389" s="14"/>
      <c r="E389" s="14"/>
      <c r="F389" s="14"/>
      <c r="G389" s="14"/>
      <c r="H389" s="14"/>
      <c r="I389" s="14"/>
      <c r="J389" s="14"/>
      <c r="K389" s="14"/>
      <c r="L389" s="14"/>
      <c r="M389" s="14"/>
      <c r="N389" s="14"/>
      <c r="O389" s="14"/>
    </row>
    <row r="390" spans="1:15">
      <c r="A390" s="14"/>
      <c r="B390" s="14"/>
      <c r="C390" s="14"/>
      <c r="D390" s="14"/>
      <c r="E390" s="14"/>
      <c r="F390" s="14"/>
      <c r="G390" s="14"/>
      <c r="H390" s="14"/>
      <c r="I390" s="14"/>
      <c r="J390" s="14"/>
      <c r="K390" s="14"/>
      <c r="L390" s="14"/>
      <c r="M390" s="14"/>
      <c r="N390" s="14"/>
      <c r="O390" s="14"/>
    </row>
    <row r="391" spans="1:15">
      <c r="A391" s="14"/>
      <c r="B391" s="14"/>
      <c r="C391" s="14"/>
      <c r="D391" s="14"/>
      <c r="E391" s="14"/>
      <c r="F391" s="14"/>
      <c r="G391" s="14"/>
      <c r="H391" s="14"/>
      <c r="I391" s="14"/>
      <c r="J391" s="14"/>
      <c r="K391" s="14"/>
      <c r="L391" s="14"/>
      <c r="M391" s="14"/>
      <c r="N391" s="14"/>
      <c r="O391" s="14"/>
    </row>
    <row r="392" spans="1:15">
      <c r="A392" s="14"/>
      <c r="B392" s="14"/>
      <c r="C392" s="14"/>
      <c r="D392" s="14"/>
      <c r="E392" s="14"/>
      <c r="F392" s="14"/>
      <c r="G392" s="14"/>
      <c r="H392" s="14"/>
      <c r="I392" s="14"/>
      <c r="J392" s="14"/>
      <c r="K392" s="14"/>
      <c r="L392" s="14"/>
      <c r="M392" s="14"/>
      <c r="N392" s="14"/>
      <c r="O392" s="14"/>
    </row>
    <row r="393" spans="1:15">
      <c r="A393" s="14"/>
      <c r="B393" s="14"/>
      <c r="C393" s="14"/>
      <c r="D393" s="14"/>
      <c r="E393" s="14"/>
      <c r="F393" s="14"/>
      <c r="G393" s="14"/>
      <c r="H393" s="14"/>
      <c r="I393" s="14"/>
      <c r="J393" s="14"/>
      <c r="K393" s="14"/>
      <c r="L393" s="14"/>
      <c r="M393" s="14"/>
      <c r="N393" s="14"/>
      <c r="O393" s="14"/>
    </row>
    <row r="394" spans="1:15">
      <c r="A394" s="14"/>
      <c r="B394" s="14"/>
      <c r="C394" s="14"/>
      <c r="D394" s="14"/>
      <c r="E394" s="14"/>
      <c r="F394" s="14"/>
      <c r="G394" s="14"/>
      <c r="H394" s="14"/>
      <c r="I394" s="14"/>
      <c r="J394" s="14"/>
      <c r="K394" s="14"/>
      <c r="L394" s="14"/>
      <c r="M394" s="14"/>
      <c r="N394" s="14"/>
      <c r="O394" s="14"/>
    </row>
    <row r="395" spans="1:15">
      <c r="A395" s="14"/>
      <c r="B395" s="14"/>
      <c r="C395" s="14"/>
      <c r="D395" s="14"/>
      <c r="E395" s="14"/>
      <c r="F395" s="14"/>
      <c r="G395" s="14"/>
      <c r="H395" s="14"/>
      <c r="I395" s="14"/>
      <c r="J395" s="14"/>
      <c r="K395" s="14"/>
      <c r="L395" s="14"/>
      <c r="M395" s="14"/>
      <c r="N395" s="14"/>
      <c r="O395" s="14"/>
    </row>
    <row r="396" spans="1:15">
      <c r="A396" s="14"/>
      <c r="B396" s="14"/>
      <c r="C396" s="14"/>
      <c r="D396" s="14"/>
      <c r="E396" s="14"/>
      <c r="F396" s="14"/>
      <c r="G396" s="14"/>
      <c r="H396" s="14"/>
      <c r="I396" s="14"/>
      <c r="J396" s="14"/>
      <c r="K396" s="14"/>
      <c r="L396" s="14"/>
      <c r="M396" s="14"/>
      <c r="N396" s="14"/>
      <c r="O396" s="14"/>
    </row>
    <row r="397" spans="1:15">
      <c r="A397" s="14"/>
      <c r="B397" s="14"/>
      <c r="C397" s="14"/>
      <c r="D397" s="14"/>
      <c r="E397" s="14"/>
      <c r="F397" s="14"/>
      <c r="G397" s="14"/>
      <c r="H397" s="14"/>
      <c r="I397" s="14"/>
      <c r="J397" s="14"/>
      <c r="K397" s="14"/>
      <c r="L397" s="14"/>
      <c r="M397" s="14"/>
      <c r="N397" s="14"/>
      <c r="O397" s="14"/>
    </row>
    <row r="398" spans="1:15">
      <c r="A398" s="14"/>
      <c r="B398" s="14"/>
      <c r="C398" s="14"/>
      <c r="D398" s="14"/>
      <c r="E398" s="14"/>
      <c r="F398" s="14"/>
      <c r="G398" s="14"/>
      <c r="H398" s="14"/>
      <c r="I398" s="14"/>
      <c r="J398" s="14"/>
      <c r="K398" s="14"/>
      <c r="L398" s="14"/>
      <c r="M398" s="14"/>
      <c r="N398" s="14"/>
      <c r="O398" s="14"/>
    </row>
    <row r="399" spans="1:15">
      <c r="A399" s="14"/>
      <c r="B399" s="14"/>
      <c r="C399" s="14"/>
      <c r="D399" s="14"/>
      <c r="E399" s="14"/>
      <c r="F399" s="14"/>
      <c r="G399" s="14"/>
      <c r="H399" s="14"/>
      <c r="I399" s="14"/>
      <c r="J399" s="14"/>
      <c r="K399" s="14"/>
      <c r="L399" s="14"/>
      <c r="M399" s="14"/>
      <c r="N399" s="14"/>
      <c r="O399" s="14"/>
    </row>
    <row r="400" spans="1:15">
      <c r="A400" s="14"/>
      <c r="B400" s="14"/>
      <c r="C400" s="14"/>
      <c r="D400" s="14"/>
      <c r="E400" s="14"/>
      <c r="F400" s="14"/>
      <c r="G400" s="14"/>
      <c r="H400" s="14"/>
      <c r="I400" s="14"/>
      <c r="J400" s="14"/>
      <c r="K400" s="14"/>
      <c r="L400" s="14"/>
      <c r="M400" s="14"/>
      <c r="N400" s="14"/>
      <c r="O400" s="14"/>
    </row>
    <row r="401" spans="1:15">
      <c r="A401" s="14"/>
      <c r="B401" s="14"/>
      <c r="C401" s="14"/>
      <c r="D401" s="14"/>
      <c r="E401" s="14"/>
      <c r="F401" s="14"/>
      <c r="G401" s="14"/>
      <c r="H401" s="14"/>
      <c r="I401" s="14"/>
      <c r="J401" s="14"/>
      <c r="K401" s="14"/>
      <c r="L401" s="14"/>
      <c r="M401" s="14"/>
      <c r="N401" s="14"/>
      <c r="O401" s="14"/>
    </row>
    <row r="402" spans="1:15">
      <c r="A402" s="14"/>
      <c r="B402" s="14"/>
      <c r="C402" s="14"/>
      <c r="D402" s="14"/>
      <c r="E402" s="14"/>
      <c r="F402" s="14"/>
      <c r="G402" s="14"/>
      <c r="H402" s="14"/>
      <c r="I402" s="14"/>
      <c r="J402" s="14"/>
      <c r="K402" s="14"/>
      <c r="L402" s="14"/>
      <c r="M402" s="14"/>
      <c r="N402" s="14"/>
      <c r="O402" s="14"/>
    </row>
  </sheetData>
  <printOptions>
    <extLst>
      <ext uri="smNativeData">
        <pm:pageFlags xmlns:pm="smNativeData" id="1669386967" printRowHead="0" printColHead="0" printHeadLine="0" printFootLine="0" autoHeightHeader="0" autoHeightFooter="0" fitToPageBoth="0"/>
      </ext>
    </extLst>
  </printOptions>
  <pageMargins left="0.787500" right="0.787500" top="0.787500" bottom="0.787500" header="0.393750" footer="0.393750"/>
  <pageSetup paperSize="9" fitToWidth="0" fitToHeight="1" pageOrder="overThenDown"/>
  <headerFooter>
    <extLst>
      <ext uri="smNativeData">
        <pm:header xmlns:pm="smNativeData" id="1669386967" l="56" r="56" t="56" b="56" borderId="0" fillId="0" vertical="0"/>
        <pm:footer xmlns:pm="smNativeData" id="1669386967" l="56" r="56" t="56" b="56" borderId="0" fillId="0" vertical="2"/>
        <pm:paperBin xmlns:pm="smNativeData" id="1669386967" Id="0" type="0" value="0"/>
        <pm:paperBin xmlns:pm="smNativeData" id="1669386967" Id="1" type="0" value="0"/>
      </ext>
    </extLst>
  </headerFooter>
  <rowBreaks count="6" manualBreakCount="6">
    <brk id="158" man="1"/>
    <brk id="192" man="1"/>
    <brk id="226" man="1"/>
    <brk id="260" man="1"/>
    <brk id="294" man="1"/>
    <brk id="329" man="1"/>
  </rowBreaks>
  <extLst>
    <ext uri="smNativeData">
      <pm:sheetPrefs xmlns:pm="smNativeData" day="1669386967" outlineProtect="1" showHorizontalRuler="1" showVerticalRuler="1" showAltShade="0" noPrint="1">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rudol</cp:lastModifiedBy>
  <cp:revision>0</cp:revision>
  <cp:lastPrinted>2022-11-25T14:36:21Z</cp:lastPrinted>
  <dcterms:created xsi:type="dcterms:W3CDTF">2021-11-17T00:06:05Z</dcterms:created>
  <dcterms:modified xsi:type="dcterms:W3CDTF">2022-11-25T14:36:07Z</dcterms:modified>
</cp:coreProperties>
</file>