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udol"/>
  <workbookPr/>
  <bookViews>
    <workbookView activeTab="0" xWindow="240" yWindow="60" windowWidth="0" windowHeight="0" tabRatio="500"/>
  </bookViews>
  <sheets>
    <sheet name="Tabelle1" sheetId="1" r:id="rId4"/>
    <sheet name="D-Schweden" sheetId="2" r:id="rId5"/>
  </sheets>
  <calcPr/>
  <extLst>
    <ext uri="smNativeData">
      <pm:revision xmlns:pm="smNativeData" day="1643425028" val="1042" rev="124" rev64="64" revOS="4" revMin="124" revMax="0"/>
      <pm:docPrefs xmlns:pm="smNativeData" id="1643425028" fixedDigits="0" showNotice="1" showFrameBounds="1" autoChart="1" recalcOnPrint="1" recalcOnCopy="1" compatTextArt="1" tab="567" useDefinedPrintRange="1" printArea="markedSheets"/>
      <pm:compatibility xmlns:pm="smNativeData" id="1643425028" overlapCells="1"/>
      <pm:defCurrency xmlns:pm="smNativeData" id="1643425028"/>
      <pm:pdfExportOpt xmlns:pm="smNativeData" pagesRangeIndex="2" pagesSelectionIndex="0" customRangeInfo="1-1" qualityIndex="0" embedFonts="2" pdfaType="0" useJpegs="0" useSubsetFonts="1" useAlpha="1" relativeLinks="0" taggedPdf="1" pane="0" zoom="0" zoomScale="100" layout="0" includeDoc="0" viewFlags="0" openViewer="1" jpegQuality="90" flags="252" exportWsNames="1" name="D:\Rudolfd\Documents\Kritik\Corona\exel\2021\202112\Sterb2Mnt2112ks.pdf"/>
    </ext>
  </extLst>
</workbook>
</file>

<file path=xl/sharedStrings.xml><?xml version="1.0" encoding="utf-8"?>
<sst xmlns="http://schemas.openxmlformats.org/spreadsheetml/2006/main" count="646" uniqueCount="120">
  <si>
    <t>Stand: 24.01.2022</t>
  </si>
  <si>
    <t xml:space="preserve">Quelle Deutschland.: </t>
  </si>
  <si>
    <t>https://www.destatis.de/DE/Themen/Gesellschaft-Umwelt/Bevoelkerung/Sterbefaelle-Lebenserwartung/Tabellen/sonderauswertung-sterbefaelle.html</t>
  </si>
  <si>
    <t>Schweden:</t>
  </si>
  <si>
    <t>https://www.destatis.de/DE/Themen/Querschnitt/Corona/Gesellschaft/bevoelkerung-sterbefaelle.html</t>
  </si>
  <si>
    <t>Jahr</t>
  </si>
  <si>
    <t>Alter von ... bis</t>
  </si>
  <si>
    <t>Monate</t>
  </si>
  <si>
    <t>Werte vom Dezember 2021 sind noch nicht da. Vorläufig habe ich die Werte vom Nov. auf Dezember übertragen</t>
  </si>
  <si>
    <t>Insgesamt</t>
  </si>
  <si>
    <t xml:space="preserve"> +- zu Ø</t>
  </si>
  <si>
    <t>unter … Jahren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</si>
  <si>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</si>
  <si>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</si>
  <si>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</si>
  <si>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</si>
  <si>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</si>
  <si>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</si>
  <si>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</si>
  <si>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</si>
  <si>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</si>
  <si>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</si>
  <si>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</si>
  <si>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</si>
  <si>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Gesamt</t>
  </si>
  <si>
    <t>ges</t>
  </si>
  <si>
    <t>0-15</t>
  </si>
  <si>
    <t>15-30</t>
  </si>
  <si>
    <t xml:space="preserve">  0 - 50J</t>
  </si>
  <si>
    <t>30-35</t>
  </si>
  <si>
    <t>35-40</t>
  </si>
  <si>
    <t>40-45</t>
  </si>
  <si>
    <t>45-50</t>
  </si>
  <si>
    <t xml:space="preserve">  50 - 80J</t>
  </si>
  <si>
    <t>50-55</t>
  </si>
  <si>
    <t>55-60</t>
  </si>
  <si>
    <t>60-65</t>
  </si>
  <si>
    <t>65-70</t>
  </si>
  <si>
    <t>70-75</t>
  </si>
  <si>
    <t>75-80</t>
  </si>
  <si>
    <t xml:space="preserve">  80+J</t>
  </si>
  <si>
    <t>80-85</t>
  </si>
  <si>
    <t>85-90</t>
  </si>
  <si>
    <t>90-95</t>
  </si>
  <si>
    <t>95 u. mehr</t>
  </si>
  <si>
    <t>Ø</t>
  </si>
  <si>
    <t>16-19 Ø</t>
  </si>
  <si>
    <t xml:space="preserve">   Sterberate 2021 + -  zum Durchschnitt der Jahre 2016 - 2019</t>
  </si>
  <si>
    <t>2021</t>
  </si>
  <si>
    <t xml:space="preserve">  0+</t>
  </si>
  <si>
    <t>0-35</t>
  </si>
  <si>
    <t>35-50</t>
  </si>
  <si>
    <t>55-65</t>
  </si>
  <si>
    <t>65-80</t>
  </si>
  <si>
    <t>95+</t>
  </si>
  <si>
    <t>80+</t>
  </si>
  <si>
    <t>65+</t>
  </si>
  <si>
    <t>0-65</t>
  </si>
  <si>
    <t>0-50</t>
  </si>
  <si>
    <t xml:space="preserve">   Sterberate 2020 + -  zu dem Durchschnitt der Jahre 2016 - 2019</t>
  </si>
  <si>
    <t>2020</t>
  </si>
  <si>
    <t>50-65</t>
  </si>
  <si>
    <t xml:space="preserve">   Sterberate 2019 + -  zu dem Durchschnitt der Jahre 2016 - 2019</t>
  </si>
  <si>
    <t>2019</t>
  </si>
  <si>
    <t xml:space="preserve">   Sterberate 2018 + -  zu dem Durchschnitt der Jahre 2016 - 2019</t>
  </si>
  <si>
    <t>2018</t>
  </si>
  <si>
    <t xml:space="preserve"> 0+</t>
  </si>
  <si>
    <t xml:space="preserve">   Sterberate 2017+ -  zu dem Durchschnitt der Jahre 2016 - 2019</t>
  </si>
  <si>
    <t>2017</t>
  </si>
  <si>
    <t xml:space="preserve">   Sterberate 2016 + -  zu dem Durchschnitt der Jahre 2016 - 2019</t>
  </si>
  <si>
    <t>2016</t>
  </si>
  <si>
    <t>Sterberate 2016-21 + -  zu dem Durchschnitt der Jahre 2016 - 2019</t>
  </si>
  <si>
    <t>ges.TotØ</t>
  </si>
  <si>
    <t xml:space="preserve">+- zu Ø </t>
  </si>
  <si>
    <t>+-zu  Ø</t>
  </si>
  <si>
    <t xml:space="preserve">  gesamtTotØ</t>
  </si>
  <si>
    <t>=Durchschnitt der Jahre 2016 bis einschließlich 2018 an Sterbefällen</t>
  </si>
  <si>
    <r>
      <rPr>
        <rFont val="Arial"/>
        <charset val="0"/>
        <family val="2"/>
        <sz val="12"/>
        <b/>
        <i val="0"/>
        <extLst>
          <ext uri="smNativeData">
            <pm:charSpec xmlns:pm="smNativeData" id="1643425028">
              <pm:latin face="Arial" sz="240" weight="bold" i="0"/>
              <pm:cs/>
              <pm:ea/>
            </pm:charSpec>
          </ext>
        </extLst>
      </rPr>
      <t>Ü21</t>
    </r>
    <r>
      <rPr>
        <rFont val="Arial"/>
        <charset val="0"/>
        <family val="2"/>
        <sz val="12"/>
        <b val="0"/>
        <i val="0"/>
        <extLst>
          <ext uri="smNativeData">
            <pm:charSpec xmlns:pm="smNativeData" id="1643425028">
              <pm:latin face="Arial" sz="240" weight="normal" i="0"/>
              <pm:cs/>
              <pm:ea/>
            </pm:charSpec>
          </ext>
        </extLst>
      </rPr>
      <t xml:space="preserve"> = Übersterblichkeit 2021 in % zu 2018</t>
    </r>
  </si>
  <si>
    <t>Ü21</t>
  </si>
  <si>
    <t>Ü20</t>
  </si>
  <si>
    <t xml:space="preserve"> Ø</t>
  </si>
  <si>
    <t>gesamtTotØ</t>
  </si>
  <si>
    <t>ges.Tot J21</t>
  </si>
  <si>
    <t>ges.Tot J20</t>
  </si>
  <si>
    <t xml:space="preserve">J21+- zu Ø </t>
  </si>
  <si>
    <t>J20+-zu Ø</t>
  </si>
  <si>
    <t>zu Ø</t>
  </si>
  <si>
    <t>0+</t>
  </si>
  <si>
    <r>
      <rPr>
        <rFont val="Arial"/>
        <charset val="0"/>
        <family val="2"/>
        <sz val="12"/>
        <b/>
        <i val="0"/>
        <extLst>
          <ext uri="smNativeData">
            <pm:charSpec xmlns:pm="smNativeData" id="1643425028">
              <pm:latin face="Arial" sz="240" weight="bold" i="0"/>
              <pm:cs/>
              <pm:ea/>
            </pm:charSpec>
          </ext>
        </extLst>
      </rPr>
      <t>Ü21</t>
    </r>
    <r>
      <rPr>
        <rFont val="Arial"/>
        <charset val="0"/>
        <family val="2"/>
        <sz val="12"/>
        <b val="0"/>
        <i val="0"/>
        <extLst>
          <ext uri="smNativeData">
            <pm:charSpec xmlns:pm="smNativeData" id="1643425028">
              <pm:latin face="Arial" sz="240" weight="normal" i="0"/>
              <pm:cs/>
              <pm:ea/>
            </pm:charSpec>
          </ext>
        </extLst>
      </rPr>
      <t xml:space="preserve"> = Übersterblichkeit 2021</t>
    </r>
  </si>
  <si>
    <t>= Tote im Durchschnitt der Jahre 2016 bis einschließlich 2018</t>
  </si>
  <si>
    <t>Deutschland</t>
  </si>
  <si>
    <t>gesamt</t>
  </si>
  <si>
    <t>ges.Tote</t>
  </si>
  <si>
    <t xml:space="preserve">J21 +- </t>
  </si>
  <si>
    <t xml:space="preserve">J20 +- </t>
  </si>
  <si>
    <t xml:space="preserve">J18 +- </t>
  </si>
  <si>
    <t>Tote Ø</t>
  </si>
  <si>
    <t xml:space="preserve"> J 2021</t>
  </si>
  <si>
    <t xml:space="preserve"> J 2020</t>
  </si>
  <si>
    <t xml:space="preserve"> J 1918</t>
  </si>
  <si>
    <t xml:space="preserve">zu Ø </t>
  </si>
  <si>
    <t>Ü21in%</t>
  </si>
  <si>
    <t>Ü20in%</t>
  </si>
  <si>
    <t>Ü18in%</t>
  </si>
  <si>
    <t>zu Ü 18</t>
  </si>
  <si>
    <t>Schweden</t>
  </si>
  <si>
    <t xml:space="preserve"> J 2018</t>
  </si>
  <si>
    <t>0-64</t>
  </si>
  <si>
    <t>Schwed EW Mil</t>
  </si>
  <si>
    <t>Deutschl. Einwohner in Mill</t>
  </si>
  <si>
    <t>zu  Schweden</t>
  </si>
  <si>
    <t>Tote in Schweden im Verhältnis zur Einwohnerzahl Deutschlands erhöht.</t>
  </si>
  <si>
    <t>0-80</t>
  </si>
  <si>
    <t>J</t>
  </si>
  <si>
    <t>MT</t>
  </si>
  <si>
    <t>65-79</t>
  </si>
  <si>
    <t>80-89</t>
  </si>
  <si>
    <t>90+</t>
  </si>
  <si>
    <t>Ges.</t>
  </si>
  <si>
    <t>Ø16-19</t>
  </si>
</sst>
</file>

<file path=xl/styles.xml><?xml version="1.0" encoding="utf-8"?>
<styleSheet xmlns="http://schemas.openxmlformats.org/spreadsheetml/2006/main">
  <numFmts count="15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49" formatCode="@"/>
    <numFmt numFmtId="164" formatCode="@\ *."/>
    <numFmt numFmtId="165" formatCode="#\ ###\ ##0\ ;\-#\ ###\ ##0\ ;&quot; – &quot;"/>
    <numFmt numFmtId="3" formatCode="#,##0"/>
    <numFmt numFmtId="166" formatCode="0.0"/>
    <numFmt numFmtId="1" formatCode="0"/>
    <numFmt numFmtId="167" formatCode="#,##0.0"/>
  </numFmts>
  <fonts count="13">
    <font>
      <name val="Arial"/>
      <family val="2"/>
      <color rgb="FF000000"/>
      <sz val="10"/>
      <extLst>
        <ext uri="smNativeData">
          <pm:charSpec xmlns:pm="smNativeData" id="164342502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43425028" ulstyle="none" kern="1">
            <pm:latin face="Arial" sz="240" lang="default"/>
            <pm:cs face="Times New Roman" sz="200" lang="default"/>
            <pm:ea face="SimSun" sz="200" lang="default"/>
          </pm:charSpec>
        </ext>
      </extLst>
    </font>
    <font>
      <name val="MetaNormalLF-Roman"/>
      <color rgb="FF000000"/>
      <sz val="12"/>
      <extLst>
        <ext uri="smNativeData">
          <pm:charSpec xmlns:pm="smNativeData" id="1643425028" ulstyle="none" kern="1">
            <pm:latin face="MetaNormalLF-Roman" sz="240" lang="default"/>
            <pm:cs face="Times New Roman" sz="200" lang="default"/>
            <pm:ea face="SimSun" sz="200" lang="default"/>
          </pm:charSpec>
        </ext>
      </extLst>
    </font>
    <font>
      <name val="MetaNormalLF-Roman"/>
      <b/>
      <color rgb="FF000000"/>
      <sz val="12"/>
      <extLst>
        <ext uri="smNativeData">
          <pm:charSpec xmlns:pm="smNativeData" id="1643425028" ulstyle="none" kern="1">
            <pm:latin face="MetaNormalLF-Roman" sz="24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MetaNormalLF-Roman"/>
      <color rgb="FF000000"/>
      <sz val="12"/>
      <extLst>
        <ext uri="smNativeData">
          <pm:charSpec xmlns:pm="smNativeData" id="1643425028" ulstyle="none" kern="1">
            <pm:latin face="MetaNormalLF-Roman" sz="240" lang="default"/>
            <pm:cs face="Times New Roman" sz="240" lang="default"/>
            <pm:ea face="SimSun" sz="240" lang="default"/>
          </pm:charSpec>
        </ext>
      </extLst>
    </font>
    <font>
      <name val="MetaNormalLF-Roman"/>
      <b/>
      <color rgb="FF000000"/>
      <sz val="12"/>
      <extLst>
        <ext uri="smNativeData">
          <pm:charSpec xmlns:pm="smNativeData" id="1643425028" ulstyle="none" kern="1">
            <pm:latin face="MetaNormalLF-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43425028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MetaNormalLF-Roman"/>
      <b/>
      <color rgb="FF000000"/>
      <sz val="14"/>
      <extLst>
        <ext uri="smNativeData">
          <pm:charSpec xmlns:pm="smNativeData" id="1643425028" ulstyle="none" kern="1">
            <pm:latin face="MetaNormalLF-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MetaNormalLF-Roman"/>
      <color rgb="FF000000"/>
      <sz val="18"/>
      <extLst>
        <ext uri="smNativeData">
          <pm:charSpec xmlns:pm="smNativeData" id="1643425028" ulstyle="none" kern="1">
            <pm:latin face="MetaNormalLF-Roman" sz="360" lang="default"/>
            <pm:cs face="Times New Roman" sz="360" lang="default"/>
            <pm:ea face="SimSun" sz="360" lang="default"/>
          </pm:charSpec>
        </ext>
      </extLst>
    </font>
    <font>
      <name val="Arial"/>
      <family val="2"/>
      <b/>
      <color rgb="FF000000"/>
      <sz val="12"/>
      <extLst>
        <ext uri="smNativeData">
          <pm:charSpec xmlns:pm="smNativeData" id="1643425028" ulstyle="none" kern="1">
            <pm:latin face="Arial" sz="24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20"/>
      <extLst>
        <ext uri="smNativeData">
          <pm:charSpec xmlns:pm="smNativeData" id="1643425028" ulstyle="none" kern="1">
            <pm:latin face="Arial" sz="400" lang="default" weight="bold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20"/>
      <extLst>
        <ext uri="smNativeData">
          <pm:charSpec xmlns:pm="smNativeData" id="1643425028" ulstyle="none" kern="1">
            <pm:latin face="Arial" sz="400" lang="default" weight="bold"/>
            <pm:cs face="Times New Roman" sz="240" lang="default"/>
            <pm:ea face="SimSun" sz="240" lang="default"/>
          </pm:charSpec>
        </ext>
      </extLst>
    </font>
    <font>
      <name val="MetaNormalLF-Roman"/>
      <b/>
      <color rgb="FF000000"/>
      <sz val="12"/>
      <extLst>
        <ext uri="smNativeData">
          <pm:charSpec xmlns:pm="smNativeData" id="1643425028" ulstyle="none" kern="1">
            <pm:latin face="MetaNormalLF-Roman" sz="240" lang="default" weight="bold"/>
            <pm:cs face="Times New Roman" sz="200" lang="default"/>
            <pm:ea face="SimSun" sz="200" lang="default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1C9"/>
        <bgColor rgb="FFFFFFFF"/>
        <extLst>
          <ext uri="smNativeData">
            <pm:shade xmlns:pm="smNativeData" id="1643425028" type="1" fgLvl="100" fgClr="00FFF1C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1C9"/>
        <bgColor rgb="FFFFFFFF"/>
        <extLst>
          <ext uri="smNativeData">
            <pm:shade xmlns:pm="smNativeData" id="1643425028" type="1" fgLvl="100" fgClr="00FFF1C9" bgLvl="0" bgClr="00000000"/>
          </ext>
        </extLst>
      </patternFill>
    </fill>
    <fill>
      <patternFill patternType="solid">
        <fgColor rgb="FFBFFFFF"/>
        <bgColor rgb="FFFFFFFF"/>
        <extLst>
          <ext uri="smNativeData">
            <pm:shade xmlns:pm="smNativeData" id="1643425028" type="1" fgLvl="25" fgClr="0000FFFF" bgLvl="75" bgClr="00FFFFFF"/>
          </ext>
        </extLst>
      </patternFill>
    </fill>
    <fill>
      <patternFill patternType="solid">
        <fgColor rgb="FFBFFFFF"/>
        <bgColor rgb="FFFFFFFF"/>
        <extLst>
          <ext uri="smNativeData">
            <pm:shade xmlns:pm="smNativeData" id="1643425028" type="1" fgLvl="25" fgClr="0000FFFF" bgLvl="75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643425028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643425028" type="1" fgLvl="38" fgClr="00FFFF00" bgLvl="62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43425028" type="1" fgLvl="25" fgClr="00FF00FF" bgLvl="75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43425028" type="1" fgLvl="25" fgClr="00FF00FF" bgLvl="75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43425028" type="1" fgLvl="25" fgClr="00FF00FF" bgLvl="75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643425028" type="1" fgLvl="38" fgClr="0000FF00" bgLvl="62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643425028" type="1" fgLvl="38" fgClr="0000FF00" bgLvl="62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43425028" type="1" fgLvl="100" fgClr="00FFBFFF" bgLvl="0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643425028" type="1" fgLvl="100" fgClr="009EFF9E" bgLvl="0" bgClr="00FFFFFF"/>
          </ext>
        </extLst>
      </patternFill>
    </fill>
    <fill>
      <patternFill patternType="solid">
        <fgColor rgb="FF9EFFFF"/>
        <bgColor rgb="FFFFFFFF"/>
        <extLst>
          <ext uri="smNativeData">
            <pm:shade xmlns:pm="smNativeData" id="1643425028" type="1" fgLvl="38" fgClr="0000FFFF" bgLvl="62" bgClr="00FFFFFF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42502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42502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425028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425028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425028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43425028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4342502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342502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left"/>
    </xf>
    <xf numFmtId="164" fontId="2" fillId="6" borderId="5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left"/>
    </xf>
    <xf numFmtId="166" fontId="1" fillId="0" borderId="0" xfId="0" applyNumberFormat="1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/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2" fillId="10" borderId="9" xfId="0" applyNumberFormat="1" applyFont="1" applyFill="1" applyAlignment="1">
      <alignment horizontal="left"/>
    </xf>
    <xf numFmtId="49" fontId="3" fillId="10" borderId="9" xfId="0" applyNumberFormat="1" applyFont="1" applyFill="1" applyAlignment="1">
      <alignment horizontal="left"/>
    </xf>
    <xf numFmtId="49" fontId="4" fillId="11" borderId="10" xfId="0" applyNumberFormat="1" applyFont="1" applyFill="1" applyAlignment="1">
      <alignment horizontal="left"/>
    </xf>
    <xf numFmtId="164" fontId="4" fillId="12" borderId="11" xfId="0" applyNumberFormat="1" applyFont="1" applyFill="1" applyBorder="1" applyAlignment="1">
      <alignment horizontal="left"/>
    </xf>
    <xf numFmtId="49" fontId="4" fillId="13" borderId="12" xfId="0" applyNumberFormat="1" applyFont="1" applyFill="1" applyAlignment="1">
      <alignment horizontal="left"/>
    </xf>
    <xf numFmtId="164" fontId="4" fillId="14" borderId="13" xfId="0" applyNumberFormat="1" applyFont="1" applyFill="1" applyBorder="1" applyAlignment="1">
      <alignment horizontal="left"/>
    </xf>
    <xf numFmtId="49" fontId="4" fillId="15" borderId="14" xfId="0" applyNumberFormat="1" applyFont="1" applyFill="1" applyAlignment="1">
      <alignment horizontal="left"/>
    </xf>
    <xf numFmtId="164" fontId="5" fillId="16" borderId="15" xfId="0" applyNumberFormat="1" applyFont="1" applyFill="1" applyBorder="1" applyAlignment="1">
      <alignment horizontal="left"/>
    </xf>
    <xf numFmtId="49" fontId="5" fillId="15" borderId="14" xfId="0" applyNumberFormat="1" applyFont="1" applyFill="1" applyAlignment="1">
      <alignment horizontal="left"/>
    </xf>
    <xf numFmtId="164" fontId="5" fillId="17" borderId="16" xfId="0" applyNumberFormat="1" applyFont="1" applyFill="1" applyBorder="1" applyAlignment="1">
      <alignment horizontal="left"/>
    </xf>
    <xf numFmtId="0" fontId="6" fillId="15" borderId="14" xfId="0" applyFont="1" applyFill="1"/>
    <xf numFmtId="3" fontId="6" fillId="15" borderId="14" xfId="0" applyNumberFormat="1" applyFont="1" applyFill="1"/>
    <xf numFmtId="3" fontId="6" fillId="11" borderId="10" xfId="0" applyNumberFormat="1" applyFont="1" applyFill="1"/>
    <xf numFmtId="3" fontId="6" fillId="13" borderId="12" xfId="0" applyNumberFormat="1" applyFont="1" applyFill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6" fillId="0" borderId="0" xfId="0" applyNumberFormat="1" applyFont="1"/>
    <xf numFmtId="164" fontId="4" fillId="0" borderId="0" xfId="0" applyNumberFormat="1" applyFont="1" applyAlignment="1">
      <alignment horizontal="left"/>
    </xf>
    <xf numFmtId="166" fontId="6" fillId="15" borderId="14" xfId="0" applyNumberFormat="1" applyFont="1" applyFill="1"/>
    <xf numFmtId="166" fontId="6" fillId="0" borderId="0" xfId="0" applyNumberFormat="1" applyFont="1"/>
    <xf numFmtId="166" fontId="6" fillId="11" borderId="10" xfId="0" applyNumberFormat="1" applyFont="1" applyFill="1"/>
    <xf numFmtId="166" fontId="6" fillId="13" borderId="12" xfId="0" applyNumberFormat="1" applyFont="1" applyFill="1"/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10" borderId="9" xfId="0" applyNumberFormat="1" applyFont="1" applyFill="1"/>
    <xf numFmtId="3" fontId="2" fillId="10" borderId="9" xfId="0" applyNumberFormat="1" applyFont="1" applyFill="1" applyAlignment="1">
      <alignment horizontal="right"/>
    </xf>
    <xf numFmtId="3" fontId="2" fillId="10" borderId="9" xfId="0" applyNumberFormat="1" applyFont="1" applyFill="1"/>
    <xf numFmtId="3" fontId="5" fillId="15" borderId="14" xfId="0" applyNumberFormat="1" applyFont="1" applyFill="1"/>
    <xf numFmtId="3" fontId="4" fillId="11" borderId="10" xfId="0" applyNumberFormat="1" applyFont="1" applyFill="1" applyAlignment="1">
      <alignment horizontal="right"/>
    </xf>
    <xf numFmtId="3" fontId="4" fillId="13" borderId="12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18" borderId="17" xfId="0" applyNumberFormat="1" applyFont="1" applyFill="1" applyAlignment="1">
      <alignment horizontal="right"/>
    </xf>
    <xf numFmtId="3" fontId="1" fillId="18" borderId="17" xfId="0" applyNumberFormat="1" applyFont="1" applyFill="1"/>
    <xf numFmtId="166" fontId="6" fillId="18" borderId="17" xfId="0" applyNumberFormat="1" applyFont="1" applyFill="1"/>
    <xf numFmtId="164" fontId="2" fillId="19" borderId="18" xfId="0" applyNumberFormat="1" applyFont="1" applyFill="1" applyBorder="1" applyAlignment="1">
      <alignment horizontal="left"/>
    </xf>
    <xf numFmtId="3" fontId="2" fillId="18" borderId="17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/>
    </xf>
    <xf numFmtId="166" fontId="4" fillId="18" borderId="17" xfId="0" applyNumberFormat="1" applyFont="1" applyFill="1"/>
    <xf numFmtId="3" fontId="6" fillId="20" borderId="19" xfId="0" applyNumberFormat="1" applyFont="1" applyFill="1"/>
    <xf numFmtId="166" fontId="1" fillId="20" borderId="19" xfId="0" applyNumberFormat="1" applyFont="1" applyFill="1"/>
    <xf numFmtId="166" fontId="6" fillId="20" borderId="19" xfId="0" applyNumberFormat="1" applyFont="1" applyFill="1"/>
    <xf numFmtId="1" fontId="1" fillId="20" borderId="19" xfId="0" applyNumberFormat="1" applyFont="1" applyFill="1"/>
    <xf numFmtId="3" fontId="1" fillId="20" borderId="19" xfId="0" applyNumberFormat="1" applyFont="1" applyFill="1"/>
    <xf numFmtId="0" fontId="1" fillId="20" borderId="19" xfId="0" applyFont="1" applyFill="1"/>
    <xf numFmtId="3" fontId="6" fillId="18" borderId="17" xfId="0" applyNumberFormat="1" applyFont="1" applyFill="1"/>
    <xf numFmtId="166" fontId="1" fillId="18" borderId="17" xfId="0" applyNumberFormat="1" applyFont="1" applyFill="1"/>
    <xf numFmtId="0" fontId="1" fillId="18" borderId="17" xfId="0" applyFont="1" applyFill="1"/>
    <xf numFmtId="3" fontId="5" fillId="0" borderId="0" xfId="0" applyNumberFormat="1" applyFont="1" applyAlignment="1">
      <alignment horizontal="left"/>
    </xf>
    <xf numFmtId="3" fontId="5" fillId="15" borderId="14" xfId="0" applyNumberFormat="1" applyFont="1" applyFill="1" applyAlignment="1">
      <alignment horizontal="left"/>
    </xf>
    <xf numFmtId="3" fontId="4" fillId="11" borderId="10" xfId="0" applyNumberFormat="1" applyFont="1" applyFill="1" applyAlignment="1">
      <alignment horizontal="left"/>
    </xf>
    <xf numFmtId="3" fontId="4" fillId="13" borderId="12" xfId="0" applyNumberFormat="1" applyFont="1" applyFill="1" applyAlignment="1">
      <alignment horizontal="left"/>
    </xf>
    <xf numFmtId="3" fontId="4" fillId="13" borderId="12" xfId="0" applyNumberFormat="1" applyFont="1" applyFill="1" applyAlignment="1">
      <alignment horizontal="justify"/>
    </xf>
    <xf numFmtId="3" fontId="4" fillId="11" borderId="10" xfId="0" applyNumberFormat="1" applyFont="1" applyFill="1" applyAlignment="1">
      <alignment horizontal="justify"/>
    </xf>
    <xf numFmtId="3" fontId="4" fillId="0" borderId="0" xfId="0" applyNumberFormat="1" applyFont="1" applyAlignment="1">
      <alignment horizontal="justify"/>
    </xf>
    <xf numFmtId="3" fontId="4" fillId="18" borderId="17" xfId="0" applyNumberFormat="1" applyFont="1" applyFill="1" applyAlignment="1">
      <alignment horizontal="justify"/>
    </xf>
    <xf numFmtId="3" fontId="9" fillId="0" borderId="0" xfId="0" applyNumberFormat="1" applyFont="1"/>
    <xf numFmtId="0" fontId="9" fillId="0" borderId="0" xfId="0" applyFont="1"/>
    <xf numFmtId="3" fontId="1" fillId="21" borderId="20" xfId="0" applyNumberFormat="1" applyFont="1" applyFill="1"/>
    <xf numFmtId="0" fontId="1" fillId="0" borderId="0" xfId="0" applyFont="1" applyAlignment="1">
      <alignment horizontal="justify"/>
    </xf>
    <xf numFmtId="167" fontId="1" fillId="20" borderId="19" xfId="0" applyNumberFormat="1" applyFont="1" applyFill="1"/>
    <xf numFmtId="167" fontId="1" fillId="21" borderId="20" xfId="0" applyNumberFormat="1" applyFont="1" applyFill="1"/>
    <xf numFmtId="0" fontId="6" fillId="20" borderId="19" xfId="0" applyFont="1" applyFill="1"/>
    <xf numFmtId="0" fontId="6" fillId="18" borderId="17" xfId="0" applyFont="1" applyFill="1"/>
    <xf numFmtId="0" fontId="1" fillId="0" borderId="0" xfId="0" applyFont="1" applyAlignment="1">
      <alignment horizontal="center"/>
    </xf>
    <xf numFmtId="167" fontId="1" fillId="18" borderId="17" xfId="0" applyNumberFormat="1" applyFont="1" applyFill="1"/>
    <xf numFmtId="0" fontId="9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/>
    <xf numFmtId="167" fontId="6" fillId="0" borderId="0" xfId="0" applyNumberFormat="1" applyFont="1"/>
    <xf numFmtId="0" fontId="10" fillId="0" borderId="0" xfId="0" applyFont="1"/>
    <xf numFmtId="1" fontId="11" fillId="0" borderId="0" xfId="0" applyNumberFormat="1" applyFont="1"/>
    <xf numFmtId="167" fontId="1" fillId="0" borderId="0" xfId="0" applyNumberFormat="1" applyFont="1"/>
    <xf numFmtId="0" fontId="1" fillId="22" borderId="21" xfId="0" applyFont="1" applyFill="1"/>
    <xf numFmtId="3" fontId="6" fillId="22" borderId="21" xfId="0" applyNumberFormat="1" applyFont="1" applyFill="1"/>
    <xf numFmtId="0" fontId="1" fillId="13" borderId="12" xfId="0" applyFont="1" applyFill="1"/>
    <xf numFmtId="167" fontId="6" fillId="22" borderId="21" xfId="0" applyNumberFormat="1" applyFont="1" applyFill="1"/>
    <xf numFmtId="166" fontId="6" fillId="22" borderId="21" xfId="0" applyNumberFormat="1" applyFont="1" applyFill="1"/>
    <xf numFmtId="167" fontId="6" fillId="13" borderId="12" xfId="0" applyNumberFormat="1" applyFont="1" applyFill="1"/>
    <xf numFmtId="3" fontId="12" fillId="0" borderId="0" xfId="0" applyNumberFormat="1" applyFont="1" applyAlignment="1">
      <alignment horizontal="left"/>
    </xf>
    <xf numFmtId="1" fontId="1" fillId="0" borderId="0" xfId="0" applyNumberFormat="1" applyFont="1"/>
    <xf numFmtId="3" fontId="9" fillId="0" borderId="0" xfId="0" applyNumberFormat="1" applyFont="1" applyAlignment="1" quotePrefix="1">
      <alignment/>
    </xf>
    <xf numFmtId="3" fontId="1" fillId="0" borderId="0" xfId="0" applyNumberFormat="1" applyFont="1" applyAlignment="1" quotePrefix="1">
      <alignment/>
    </xf>
    <xf numFmtId="0" fontId="1" fillId="0" borderId="0" xfId="0" applyFont="1" applyAlignment="1" quotePrefix="1">
      <alignment/>
    </xf>
    <xf numFmtId="49" fontId="5" fillId="15" borderId="14" xfId="0" applyNumberFormat="1" applyFont="1" applyFill="1" applyAlignment="1" quotePrefix="1">
      <alignment horizontal="left"/>
    </xf>
    <xf numFmtId="164" fontId="4" fillId="12" borderId="11" xfId="0" applyNumberFormat="1" applyFont="1" applyFill="1" applyBorder="1" applyAlignment="1" quotePrefix="1">
      <alignment horizontal="left"/>
    </xf>
    <xf numFmtId="164" fontId="4" fillId="14" borderId="13" xfId="0" applyNumberFormat="1" applyFont="1" applyFill="1" applyBorder="1" applyAlignment="1" quotePrefix="1">
      <alignment horizontal="left"/>
    </xf>
    <xf numFmtId="49" fontId="4" fillId="18" borderId="17" xfId="0" applyNumberFormat="1" applyFont="1" applyFill="1" applyAlignment="1" quotePrefix="1">
      <alignment horizontal="left"/>
    </xf>
    <xf numFmtId="164" fontId="4" fillId="19" borderId="18" xfId="0" applyNumberFormat="1" applyFont="1" applyFill="1" applyBorder="1" applyAlignment="1" quotePrefix="1">
      <alignment horizontal="left"/>
    </xf>
    <xf numFmtId="164" fontId="2" fillId="19" borderId="18" xfId="0" applyNumberFormat="1" applyFont="1" applyFill="1" applyBorder="1" applyAlignment="1" quotePrefix="1">
      <alignment horizontal="left"/>
    </xf>
    <xf numFmtId="49" fontId="4" fillId="15" borderId="14" xfId="0" applyNumberFormat="1" applyFont="1" applyFill="1" applyAlignment="1" quotePrefix="1">
      <alignment horizontal="left"/>
    </xf>
    <xf numFmtId="49" fontId="2" fillId="18" borderId="17" xfId="0" applyNumberFormat="1" applyFont="1" applyFill="1" applyAlignment="1" quotePrefix="1">
      <alignment horizontal="left"/>
    </xf>
    <xf numFmtId="0" fontId="6" fillId="15" borderId="14" xfId="0" applyFont="1" applyFill="1" applyAlignment="1" quotePrefix="1">
      <alignment/>
    </xf>
    <xf numFmtId="0" fontId="6" fillId="11" borderId="10" xfId="0" applyFont="1" applyFill="1" applyAlignment="1" quotePrefix="1">
      <alignment/>
    </xf>
    <xf numFmtId="3" fontId="1" fillId="18" borderId="17" xfId="0" applyNumberFormat="1" applyFont="1" applyFill="1" applyAlignment="1" quotePrefix="1">
      <alignment/>
    </xf>
    <xf numFmtId="0" fontId="6" fillId="13" borderId="12" xfId="0" applyFont="1" applyFill="1" applyAlignment="1" quotePrefix="1">
      <alignment/>
    </xf>
    <xf numFmtId="0" fontId="9" fillId="0" borderId="0" xfId="0" applyFont="1" applyAlignment="1" quotePrefix="1">
      <alignment/>
    </xf>
    <xf numFmtId="0" fontId="1" fillId="20" borderId="19" xfId="0" applyFont="1" applyFill="1" applyAlignment="1" quotePrefix="1">
      <alignment/>
    </xf>
    <xf numFmtId="0" fontId="1" fillId="18" borderId="17" xfId="0" applyFont="1" applyFill="1" applyAlignment="1" quotePrefix="1">
      <alignment/>
    </xf>
    <xf numFmtId="0" fontId="6" fillId="18" borderId="17" xfId="0" applyFont="1" applyFill="1" applyAlignment="1" quotePrefix="1">
      <alignment/>
    </xf>
    <xf numFmtId="3" fontId="6" fillId="0" borderId="0" xfId="0" applyNumberFormat="1" applyFont="1" applyAlignment="1" quotePrefix="1">
      <alignment/>
    </xf>
  </cellXfs>
  <cellStyles count="1">
    <cellStyle name="Normal" xfId="0" builtinId="0" customBuiltin="1"/>
  </cellStyles>
  <tableStyles count="0"/>
  <extLst>
    <ext uri="smNativeData">
      <pm:charStyles xmlns:pm="smNativeData" id="1643425028" count="1">
        <pm:charStyle name="Normal" fontId="0"/>
      </pm:charStyles>
      <pm:colors xmlns:pm="smNativeData" id="1643425028" count="28">
        <pm:color name="Farbe 26" rgb="FFF2CA"/>
        <pm:color name="Farbe 25" rgb="FFF1C9"/>
        <pm:color name="Farbe 26" rgb="BFFFFF"/>
        <pm:color name="Farbe 27" rgb="FFFF9E"/>
        <pm:color name="Farbe 28" rgb="FFBFFF"/>
        <pm:color name="Farbe 29" rgb="E0FFFF"/>
        <pm:color name="Farbe 30" rgb="808001"/>
        <pm:color name="Farbe 31" rgb="018001"/>
        <pm:color name="Farbe 32" rgb="00A300"/>
        <pm:color name="Farbe 33" rgb="00D100"/>
        <pm:color name="Farbe 34" rgb="3DFF3D"/>
        <pm:color name="Farbe 35" rgb="5CFFFF"/>
        <pm:color name="Farbe 36" rgb="9EFFFF"/>
        <pm:color name="Farbe 37" rgb="9EFF9E"/>
        <pm:color name="Farbe 38" rgb="E0FFE0"/>
        <pm:color name="Farbe 39" rgb="3D3DFF"/>
        <pm:color name="Farbe 40" rgb="5C5CFF"/>
        <pm:color name="Farbe 41" rgb="FF9EFF"/>
        <pm:color name="Farbe 42" rgb="00A3A3"/>
        <pm:color name="Farbe 43" rgb="00D1D1"/>
        <pm:color name="Farbe 44" rgb="9E9EFF"/>
        <pm:color name="Farbe 45" rgb="E0E0FF"/>
        <pm:color name="Farbe 46" rgb="FFE0FF"/>
        <pm:color name="Farbe 47" rgb="018080"/>
        <pm:color name="Farbe 48" rgb="3DFFFF"/>
        <pm:color name="Farbe 49" rgb="0000D1"/>
        <pm:color name="Farbe 50" rgb="FFFF5C"/>
        <pm:color name="Farbe 51" rgb="FFFFE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77"/>
  <sheetViews>
    <sheetView tabSelected="1" view="normal" workbookViewId="0">
      <pane xSplit="2" ySplit="3" topLeftCell="L4" activePane="bottomRight" state="frozen"/>
      <selection pane="bottomRight" activeCell="A1" sqref="A1"/>
    </sheetView>
  </sheetViews>
  <sheetFormatPr baseColWidth="9" defaultColWidth="10.000000" defaultRowHeight="15.80"/>
  <cols>
    <col min="1" max="1" width="10.000000" style="1"/>
    <col min="2" max="2" width="11.081081" customWidth="1" style="1"/>
    <col min="3" max="14" width="10.000000" style="1"/>
    <col min="15" max="15" width="10.756757" customWidth="1" style="1"/>
    <col min="16" max="16" width="6.648649" customWidth="1" style="1"/>
    <col min="17" max="17" width="9.783784" customWidth="1" style="14"/>
    <col min="18" max="30" width="6.540541" customWidth="1" style="1"/>
    <col min="31" max="16384" width="10.000000" style="1"/>
  </cols>
  <sheetData>
    <row r="1" spans="1:29">
      <c r="A1" s="2" t="s">
        <v>0</v>
      </c>
      <c r="B1" s="3"/>
      <c r="C1" s="108" t="s">
        <v>1</v>
      </c>
      <c r="D1" s="13"/>
      <c r="E1" s="13"/>
      <c r="F1" s="13" t="s">
        <v>2</v>
      </c>
      <c r="G1" s="12"/>
      <c r="H1" s="12"/>
      <c r="I1" s="12"/>
      <c r="J1" s="12"/>
      <c r="K1" s="12"/>
      <c r="L1" s="12"/>
      <c r="M1" s="12"/>
      <c r="N1" s="12"/>
      <c r="O1" s="13"/>
      <c r="P1" s="14"/>
      <c r="R1" s="14"/>
      <c r="S1" s="14"/>
      <c r="T1" s="14"/>
      <c r="U1" s="14"/>
      <c r="V1" s="85" t="s">
        <v>3</v>
      </c>
      <c r="W1" s="14"/>
      <c r="X1" s="14" t="s">
        <v>4</v>
      </c>
      <c r="Y1" s="14"/>
      <c r="Z1" s="14"/>
      <c r="AA1" s="14"/>
      <c r="AB1" s="14"/>
      <c r="AC1" s="14"/>
    </row>
    <row r="2" spans="1:29">
      <c r="A2" s="4" t="s">
        <v>5</v>
      </c>
      <c r="B2" s="4" t="s">
        <v>6</v>
      </c>
      <c r="C2" s="15" t="s">
        <v>7</v>
      </c>
      <c r="D2" s="16" t="s">
        <v>8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7" t="s">
        <v>9</v>
      </c>
      <c r="P2" s="14"/>
      <c r="Q2" s="110" t="s">
        <v>10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0">
      <c r="A3" s="5"/>
      <c r="B3" s="6" t="s">
        <v>11</v>
      </c>
      <c r="C3" s="40" t="s">
        <v>12</v>
      </c>
      <c r="D3" s="40" t="s">
        <v>13</v>
      </c>
      <c r="E3" s="40" t="s">
        <v>14</v>
      </c>
      <c r="F3" s="40" t="s">
        <v>15</v>
      </c>
      <c r="G3" s="40" t="s">
        <v>16</v>
      </c>
      <c r="H3" s="40" t="s">
        <v>17</v>
      </c>
      <c r="I3" s="40" t="s">
        <v>18</v>
      </c>
      <c r="J3" s="40" t="s">
        <v>19</v>
      </c>
      <c r="K3" s="40" t="s">
        <v>20</v>
      </c>
      <c r="L3" s="40" t="s">
        <v>21</v>
      </c>
      <c r="M3" s="40" t="s">
        <v>22</v>
      </c>
      <c r="N3" s="40" t="s">
        <v>23</v>
      </c>
      <c r="O3" s="18" t="s">
        <v>24</v>
      </c>
      <c r="P3" s="14"/>
      <c r="R3" s="40" t="s">
        <v>12</v>
      </c>
      <c r="S3" s="40" t="s">
        <v>13</v>
      </c>
      <c r="T3" s="40" t="s">
        <v>14</v>
      </c>
      <c r="U3" s="40" t="s">
        <v>15</v>
      </c>
      <c r="V3" s="40" t="s">
        <v>16</v>
      </c>
      <c r="W3" s="40" t="s">
        <v>17</v>
      </c>
      <c r="X3" s="40" t="s">
        <v>18</v>
      </c>
      <c r="Y3" s="40" t="s">
        <v>19</v>
      </c>
      <c r="Z3" s="40" t="s">
        <v>20</v>
      </c>
      <c r="AA3" s="40" t="s">
        <v>21</v>
      </c>
      <c r="AB3" s="40" t="s">
        <v>22</v>
      </c>
      <c r="AC3" s="40" t="s">
        <v>23</v>
      </c>
      <c r="AD3" s="14" t="s">
        <v>25</v>
      </c>
    </row>
    <row r="4" spans="1:30">
      <c r="A4" s="20" t="n">
        <v>2021</v>
      </c>
      <c r="B4" s="7" t="s">
        <v>9</v>
      </c>
      <c r="C4" s="51" t="n">
        <v>106571</v>
      </c>
      <c r="D4" s="51" t="n">
        <v>82084</v>
      </c>
      <c r="E4" s="51" t="n">
        <v>81780</v>
      </c>
      <c r="F4" s="51" t="n">
        <v>81681</v>
      </c>
      <c r="G4" s="51" t="n">
        <v>80795</v>
      </c>
      <c r="H4" s="51" t="n">
        <v>76699</v>
      </c>
      <c r="I4" s="51" t="n">
        <v>76551</v>
      </c>
      <c r="J4" s="51" t="n">
        <v>76266</v>
      </c>
      <c r="K4" s="51" t="n">
        <v>77641</v>
      </c>
      <c r="L4" s="51" t="n">
        <v>84493</v>
      </c>
      <c r="M4" s="51" t="n">
        <v>92840</v>
      </c>
      <c r="N4" s="51" t="n">
        <v>101561</v>
      </c>
      <c r="O4" s="51" t="n">
        <v>1018962</v>
      </c>
      <c r="P4" s="14"/>
      <c r="Q4" s="85">
        <f>O4-O107</f>
        <v>84573</v>
      </c>
      <c r="R4" s="19">
        <f>(C4-C107)*100/C107</f>
        <v>22.5471679128827418</v>
      </c>
      <c r="S4" s="19">
        <f>(D4-D107)*100/D107</f>
        <v>-1.71817191297788519</v>
      </c>
      <c r="T4" s="19">
        <f>(E4-E107)*100/E107</f>
        <v>-9.24551595943902704</v>
      </c>
      <c r="U4" s="19">
        <f>(F4-F107)*100/F107</f>
        <v>6.95850301831943074</v>
      </c>
      <c r="V4" s="19">
        <f>(G4-G107)*100/G107</f>
        <v>7.53847433657765542</v>
      </c>
      <c r="W4" s="19">
        <f>(H4-H107)*100/H107</f>
        <v>8.93158311467435517</v>
      </c>
      <c r="X4" s="19">
        <f>(I4-I107)*100/I107</f>
        <v>3.42493514915693886</v>
      </c>
      <c r="Y4" s="19">
        <f>(J4-J107)*100/J107</f>
        <v>3.55298933797696526</v>
      </c>
      <c r="Z4" s="19">
        <f>(K4-K107)*100/K107</f>
        <v>11.2502597095551629</v>
      </c>
      <c r="AA4" s="19">
        <f>(L4-L107)*100/L107</f>
        <v>11.8094450417666028</v>
      </c>
      <c r="AB4" s="19">
        <f>(M4-M107)*100/M107</f>
        <v>21.6867588317599278</v>
      </c>
      <c r="AC4" s="19">
        <f>(N4-N107)*100/N107</f>
        <v>23.000996133548508</v>
      </c>
      <c r="AD4" s="19">
        <f>(O4-O107)*100/O107</f>
        <v>9.05115535392646997</v>
      </c>
    </row>
    <row r="5" spans="1:30">
      <c r="A5" s="22" t="n">
        <v>2021</v>
      </c>
      <c r="B5" s="8" t="s">
        <v>26</v>
      </c>
      <c r="C5" s="52" t="n">
        <v>296</v>
      </c>
      <c r="D5" s="52" t="n">
        <v>222</v>
      </c>
      <c r="E5" s="52" t="n">
        <v>290</v>
      </c>
      <c r="F5" s="52" t="n">
        <v>259</v>
      </c>
      <c r="G5" s="52" t="n">
        <v>310</v>
      </c>
      <c r="H5" s="52" t="n">
        <v>303</v>
      </c>
      <c r="I5" s="52" t="n">
        <v>288</v>
      </c>
      <c r="J5" s="52" t="n">
        <v>306</v>
      </c>
      <c r="K5" s="52" t="n">
        <v>295</v>
      </c>
      <c r="L5" s="52" t="n">
        <v>314</v>
      </c>
      <c r="M5" s="52" t="n">
        <v>296</v>
      </c>
      <c r="N5" s="52" t="n">
        <v>266</v>
      </c>
      <c r="O5" s="51" t="n">
        <v>3445</v>
      </c>
      <c r="P5" s="14"/>
      <c r="R5" s="19">
        <f>(C5-C108)*100/C108</f>
        <v>-7.64430577223088914</v>
      </c>
      <c r="S5" s="19">
        <f>(D5-D108)*100/D108</f>
        <v>-25.7525083612040149</v>
      </c>
      <c r="T5" s="19">
        <f>(E5-E108)*100/E108</f>
        <v>-15.7588961510530137</v>
      </c>
      <c r="U5" s="19">
        <f>(F5-F108)*100/F108</f>
        <v>-12.6475548060708256</v>
      </c>
      <c r="V5" s="19">
        <f>(G5-G108)*100/G108</f>
        <v>7.17372515125324117</v>
      </c>
      <c r="W5" s="19">
        <f>(H5-H108)*100/H108</f>
        <v>0.664451827242524917</v>
      </c>
      <c r="X5" s="19">
        <f>(I5-I108)*100/I108</f>
        <v>-6.1124694376528117</v>
      </c>
      <c r="Y5" s="19">
        <f>(J5-J108)*100/J108</f>
        <v>2.42677824267782416</v>
      </c>
      <c r="Z5" s="19">
        <f>(K5-K108)*100/K108</f>
        <v>3.87323943661971839</v>
      </c>
      <c r="AA5" s="19">
        <f>(L5-L108)*100/L108</f>
        <v>5.19262981574539406</v>
      </c>
      <c r="AB5" s="19">
        <f>(M5-M108)*100/M108</f>
        <v>4.13368513632365886</v>
      </c>
      <c r="AC5" s="19">
        <f>(N5-N108)*100/N108</f>
        <v>-14.7435897435897427</v>
      </c>
      <c r="AD5" s="19">
        <f>(O5-O108)*100/O108</f>
        <v>-5.22044157094710748</v>
      </c>
    </row>
    <row r="6" spans="1:30">
      <c r="A6" s="22" t="n">
        <v>2021</v>
      </c>
      <c r="B6" s="8" t="s">
        <v>27</v>
      </c>
      <c r="C6" s="52" t="n">
        <v>291</v>
      </c>
      <c r="D6" s="52" t="n">
        <v>276</v>
      </c>
      <c r="E6" s="52" t="n">
        <v>295</v>
      </c>
      <c r="F6" s="52" t="n">
        <v>333</v>
      </c>
      <c r="G6" s="52" t="n">
        <v>328</v>
      </c>
      <c r="H6" s="52" t="n">
        <v>387</v>
      </c>
      <c r="I6" s="52" t="n">
        <v>362</v>
      </c>
      <c r="J6" s="52" t="n">
        <v>312</v>
      </c>
      <c r="K6" s="52" t="n">
        <v>340</v>
      </c>
      <c r="L6" s="52" t="n">
        <v>356</v>
      </c>
      <c r="M6" s="52" t="n">
        <v>313</v>
      </c>
      <c r="N6" s="52" t="n">
        <v>327</v>
      </c>
      <c r="O6" s="51" t="n">
        <v>3920</v>
      </c>
      <c r="P6" s="14"/>
      <c r="Q6" s="111" t="s">
        <v>28</v>
      </c>
      <c r="R6" s="19">
        <f>(C6-C109)*100/C109</f>
        <v>-21.0847457627118651</v>
      </c>
      <c r="S6" s="19">
        <f>(D6-D109)*100/D109</f>
        <v>-17.6733780760626402</v>
      </c>
      <c r="T6" s="19">
        <f>(E6-E109)*100/E109</f>
        <v>-16.3120567375886516</v>
      </c>
      <c r="U6" s="19">
        <f>(F6-F109)*100/F109</f>
        <v>0.985595147839272201</v>
      </c>
      <c r="V6" s="19">
        <f>(G6-G109)*100/G109</f>
        <v>-8.88888888888888928</v>
      </c>
      <c r="W6" s="19">
        <f>(H6-H109)*100/H109</f>
        <v>11.8497109826589604</v>
      </c>
      <c r="X6" s="19">
        <f>(I6-I109)*100/I109</f>
        <v>-1.56356220258327667</v>
      </c>
      <c r="Y6" s="19">
        <f>(J6-J109)*100/J109</f>
        <v>-13.8121546961325965</v>
      </c>
      <c r="Z6" s="19">
        <f>(K6-K109)*100/K109</f>
        <v>-0.220102714600146765</v>
      </c>
      <c r="AA6" s="19">
        <f>(L6-L109)*100/L109</f>
        <v>4.78292862398822649</v>
      </c>
      <c r="AB6" s="19">
        <f>(M6-M109)*100/M109</f>
        <v>-6.91449814126394013</v>
      </c>
      <c r="AC6" s="19">
        <f>(N6-N109)*100/N109</f>
        <v>-2.60610573343261365</v>
      </c>
      <c r="AD6" s="19">
        <f>(O6-O109)*100/O109</f>
        <v>-6.09653850760570126</v>
      </c>
    </row>
    <row r="7" spans="1:30">
      <c r="A7" s="22" t="n">
        <v>2021</v>
      </c>
      <c r="B7" s="8" t="s">
        <v>29</v>
      </c>
      <c r="C7" s="52" t="n">
        <v>236</v>
      </c>
      <c r="D7" s="52" t="n">
        <v>184</v>
      </c>
      <c r="E7" s="52" t="n">
        <v>243</v>
      </c>
      <c r="F7" s="52" t="n">
        <v>229</v>
      </c>
      <c r="G7" s="52" t="n">
        <v>216</v>
      </c>
      <c r="H7" s="52" t="n">
        <v>205</v>
      </c>
      <c r="I7" s="52" t="n">
        <v>241</v>
      </c>
      <c r="J7" s="52" t="n">
        <v>228</v>
      </c>
      <c r="K7" s="52" t="n">
        <v>240</v>
      </c>
      <c r="L7" s="52" t="n">
        <v>237</v>
      </c>
      <c r="M7" s="52" t="n">
        <v>208</v>
      </c>
      <c r="N7" s="52" t="n">
        <v>230</v>
      </c>
      <c r="O7" s="51" t="n">
        <v>2697</v>
      </c>
      <c r="P7" s="14"/>
      <c r="Q7" s="14">
        <f>SUM(O5:O10)</f>
        <v>30427</v>
      </c>
      <c r="R7" s="19">
        <f>(C7-C110)*100/C110</f>
        <v>-1.46137787056367436</v>
      </c>
      <c r="S7" s="19">
        <f>(D7-D110)*100/D110</f>
        <v>-13.002364066193854</v>
      </c>
      <c r="T7" s="19">
        <f>(E7-E110)*100/E110</f>
        <v>1.99370409233997883</v>
      </c>
      <c r="U7" s="19">
        <f>(F7-F110)*100/F110</f>
        <v>0.328587075575027354</v>
      </c>
      <c r="V7" s="19">
        <f>(G7-G110)*100/G110</f>
        <v>-2.9213483146067416</v>
      </c>
      <c r="W7" s="19">
        <f>(H7-H110)*100/H110</f>
        <v>-7.76152980877390331</v>
      </c>
      <c r="X7" s="19">
        <f>(I7-I110)*100/I110</f>
        <v>5.81778265642151471</v>
      </c>
      <c r="Y7" s="19">
        <f>(J7-J110)*100/J110</f>
        <v>-0.218818380743982477</v>
      </c>
      <c r="Z7" s="19">
        <f>(K7-K110)*100/K110</f>
        <v>14.8325358851674647</v>
      </c>
      <c r="AA7" s="19">
        <f>(L7-L110)*100/L110</f>
        <v>7.60499432463110114</v>
      </c>
      <c r="AB7" s="19">
        <f>(M7-M110)*100/M110</f>
        <v>-0.239808153477218244</v>
      </c>
      <c r="AC7" s="19">
        <f>(N7-N110)*100/N110</f>
        <v>8.23529411764705799</v>
      </c>
      <c r="AD7" s="19">
        <f>(O7-O110)*100/O110</f>
        <v>1.05854800936768156</v>
      </c>
    </row>
    <row r="8" spans="1:30">
      <c r="A8" s="22" t="n">
        <v>2021</v>
      </c>
      <c r="B8" s="8" t="s">
        <v>30</v>
      </c>
      <c r="C8" s="52" t="n">
        <v>327</v>
      </c>
      <c r="D8" s="52" t="n">
        <v>298</v>
      </c>
      <c r="E8" s="52" t="n">
        <v>365</v>
      </c>
      <c r="F8" s="52" t="n">
        <v>340</v>
      </c>
      <c r="G8" s="52" t="n">
        <v>392</v>
      </c>
      <c r="H8" s="52" t="n">
        <v>360</v>
      </c>
      <c r="I8" s="52" t="n">
        <v>304</v>
      </c>
      <c r="J8" s="52" t="n">
        <v>355</v>
      </c>
      <c r="K8" s="52" t="n">
        <v>385</v>
      </c>
      <c r="L8" s="52" t="n">
        <v>377</v>
      </c>
      <c r="M8" s="52" t="n">
        <v>310</v>
      </c>
      <c r="N8" s="52" t="n">
        <v>386</v>
      </c>
      <c r="O8" s="51" t="n">
        <v>4199</v>
      </c>
      <c r="P8" s="14"/>
      <c r="Q8" s="85">
        <f>Q7-Q108</f>
        <v>-824.25</v>
      </c>
      <c r="R8" s="19">
        <f>(C8-C111)*100/C111</f>
        <v>8.00990916597853087</v>
      </c>
      <c r="S8" s="19">
        <f>(D8-D111)*100/D111</f>
        <v>-0.74937552039966695</v>
      </c>
      <c r="T8" s="19">
        <f>(E8-E111)*100/E111</f>
        <v>8.46953937592867767</v>
      </c>
      <c r="U8" s="19">
        <f>(F8-F111)*100/F111</f>
        <v>10.3000811030008101</v>
      </c>
      <c r="V8" s="19">
        <f>(G8-G111)*100/G111</f>
        <v>15.6342182890855455</v>
      </c>
      <c r="W8" s="19">
        <f>(H8-H111)*100/H111</f>
        <v>15.2922337870296232</v>
      </c>
      <c r="X8" s="19">
        <f>(I8-I111)*100/I111</f>
        <v>-1.45867098865478129</v>
      </c>
      <c r="Y8" s="19">
        <f>(J8-J111)*100/J111</f>
        <v>10.6780982073265776</v>
      </c>
      <c r="Z8" s="19">
        <f>(K8-K111)*100/K111</f>
        <v>28.0133000831255181</v>
      </c>
      <c r="AA8" s="19">
        <f>(L8-L111)*100/L111</f>
        <v>18.8337273443656414</v>
      </c>
      <c r="AB8" s="19">
        <f>(M8-M111)*100/M111</f>
        <v>-3.95042602633617346</v>
      </c>
      <c r="AC8" s="19">
        <f>(N8-N111)*100/N111</f>
        <v>16.5283018867924518</v>
      </c>
      <c r="AD8" s="19">
        <f>(O8-O111)*100/O111</f>
        <v>10.4927307413985922</v>
      </c>
    </row>
    <row r="9" spans="1:30">
      <c r="A9" s="22" t="n">
        <v>2021</v>
      </c>
      <c r="B9" s="8" t="s">
        <v>31</v>
      </c>
      <c r="C9" s="52" t="n">
        <v>527</v>
      </c>
      <c r="D9" s="52" t="n">
        <v>474</v>
      </c>
      <c r="E9" s="52" t="n">
        <v>524</v>
      </c>
      <c r="F9" s="52" t="n">
        <v>524</v>
      </c>
      <c r="G9" s="52" t="n">
        <v>547</v>
      </c>
      <c r="H9" s="52" t="n">
        <v>501</v>
      </c>
      <c r="I9" s="52" t="n">
        <v>477</v>
      </c>
      <c r="J9" s="52" t="n">
        <v>489</v>
      </c>
      <c r="K9" s="52" t="n">
        <v>477</v>
      </c>
      <c r="L9" s="52" t="n">
        <v>509</v>
      </c>
      <c r="M9" s="52" t="n">
        <v>561</v>
      </c>
      <c r="N9" s="52" t="n">
        <v>597</v>
      </c>
      <c r="O9" s="51" t="n">
        <v>6207</v>
      </c>
      <c r="P9" s="14"/>
      <c r="R9" s="19">
        <f>(C9-C112)*100/C112</f>
        <v>6.30358043368633414</v>
      </c>
      <c r="S9" s="19">
        <f>(D9-D112)*100/D112</f>
        <v>0.636942675159235616</v>
      </c>
      <c r="T9" s="19">
        <f>(E9-E112)*100/E112</f>
        <v>3.76237623762376217</v>
      </c>
      <c r="U9" s="19">
        <f>(F9-F112)*100/F112</f>
        <v>18.7535410764872523</v>
      </c>
      <c r="V9" s="19">
        <f>(G9-G112)*100/G112</f>
        <v>16.8803418803418808</v>
      </c>
      <c r="W9" s="19">
        <f>(H9-H112)*100/H112</f>
        <v>12.7743387732132803</v>
      </c>
      <c r="X9" s="19">
        <f>(I9-I112)*100/I112</f>
        <v>3.35861321776814714</v>
      </c>
      <c r="Y9" s="19">
        <f>(J9-J112)*100/J112</f>
        <v>6.07375271149674578</v>
      </c>
      <c r="Z9" s="19">
        <f>(K9-K112)*100/K112</f>
        <v>9.84455958549222743</v>
      </c>
      <c r="AA9" s="19">
        <f>(L9-L112)*100/L112</f>
        <v>14.5106861642294707</v>
      </c>
      <c r="AB9" s="19">
        <f>(M9-M112)*100/M112</f>
        <v>23.7045203969129012</v>
      </c>
      <c r="AC9" s="19">
        <f>(N9-N112)*100/N112</f>
        <v>30.6345733041575485</v>
      </c>
      <c r="AD9" s="19">
        <f>(O9-O112)*100/O112</f>
        <v>12.1004153873938964</v>
      </c>
    </row>
    <row r="10" spans="1:30">
      <c r="A10" s="22" t="n">
        <v>2021</v>
      </c>
      <c r="B10" s="8" t="s">
        <v>32</v>
      </c>
      <c r="C10" s="52" t="n">
        <v>900</v>
      </c>
      <c r="D10" s="52" t="n">
        <v>772</v>
      </c>
      <c r="E10" s="52" t="n">
        <v>866</v>
      </c>
      <c r="F10" s="52" t="n">
        <v>824</v>
      </c>
      <c r="G10" s="52" t="n">
        <v>868</v>
      </c>
      <c r="H10" s="52" t="n">
        <v>791</v>
      </c>
      <c r="I10" s="52" t="n">
        <v>838</v>
      </c>
      <c r="J10" s="52" t="n">
        <v>787</v>
      </c>
      <c r="K10" s="52" t="n">
        <v>787</v>
      </c>
      <c r="L10" s="52" t="n">
        <v>798</v>
      </c>
      <c r="M10" s="52" t="n">
        <v>843</v>
      </c>
      <c r="N10" s="52" t="n">
        <v>885</v>
      </c>
      <c r="O10" s="51" t="n">
        <v>9959</v>
      </c>
      <c r="P10" s="14"/>
      <c r="Q10" s="111" t="s">
        <v>33</v>
      </c>
      <c r="R10" s="19">
        <f>(C10-C113)*100/C113</f>
        <v>-14.6312544462888301</v>
      </c>
      <c r="S10" s="19">
        <f>(D10-D113)*100/D113</f>
        <v>-19.6251952108276946</v>
      </c>
      <c r="T10" s="19">
        <f>(E10-E113)*100/E113</f>
        <v>-17.7587844254510934</v>
      </c>
      <c r="U10" s="19">
        <f>(F10-F113)*100/F113</f>
        <v>-14.2113482561166062</v>
      </c>
      <c r="V10" s="19">
        <f>(G10-G113)*100/G113</f>
        <v>-8.09952355743779862</v>
      </c>
      <c r="W10" s="19">
        <f>(H10-H113)*100/H113</f>
        <v>-14.8546824542518845</v>
      </c>
      <c r="X10" s="19">
        <f>(I10-I113)*100/I113</f>
        <v>-11.9747899159663866</v>
      </c>
      <c r="Y10" s="19">
        <f>(J10-J113)*100/J113</f>
        <v>-15.193965517241379</v>
      </c>
      <c r="Z10" s="19">
        <f>(K10-K113)*100/K113</f>
        <v>-13.1346578366445907</v>
      </c>
      <c r="AA10" s="19">
        <f>(L10-L113)*100/L113</f>
        <v>-13.9390671339983818</v>
      </c>
      <c r="AB10" s="19">
        <f>(M10-M113)*100/M113</f>
        <v>-6.35934462649264098</v>
      </c>
      <c r="AC10" s="19">
        <f>(N10-N113)*100/N113</f>
        <v>-3.88270431713277198</v>
      </c>
      <c r="AD10" s="19">
        <f>(O10-O113)*100/O113</f>
        <v>-12.9153550192374951</v>
      </c>
    </row>
    <row r="11" spans="1:30">
      <c r="A11" s="22" t="n">
        <v>2021</v>
      </c>
      <c r="B11" s="8" t="s">
        <v>34</v>
      </c>
      <c r="C11" s="52" t="n">
        <v>1967</v>
      </c>
      <c r="D11" s="52" t="n">
        <v>1703</v>
      </c>
      <c r="E11" s="52" t="n">
        <v>1765</v>
      </c>
      <c r="F11" s="52" t="n">
        <v>1874</v>
      </c>
      <c r="G11" s="52" t="n">
        <v>1798</v>
      </c>
      <c r="H11" s="52" t="n">
        <v>1649</v>
      </c>
      <c r="I11" s="52" t="n">
        <v>1627</v>
      </c>
      <c r="J11" s="52" t="n">
        <v>1643</v>
      </c>
      <c r="K11" s="52" t="n">
        <v>1642</v>
      </c>
      <c r="L11" s="52" t="n">
        <v>1711</v>
      </c>
      <c r="M11" s="52" t="n">
        <v>1778</v>
      </c>
      <c r="N11" s="52" t="n">
        <v>1946</v>
      </c>
      <c r="O11" s="51" t="n">
        <v>21103</v>
      </c>
      <c r="P11" s="14"/>
      <c r="Q11" s="14">
        <f>SUM(O11:O16)</f>
        <v>388755</v>
      </c>
      <c r="R11" s="19">
        <f>(C11-C114)*100/C114</f>
        <v>-3.80242083384276786</v>
      </c>
      <c r="S11" s="19">
        <f>(D11-D114)*100/D114</f>
        <v>-11.6701244813278002</v>
      </c>
      <c r="T11" s="19">
        <f>(E11-E114)*100/E114</f>
        <v>-14.9192576524463725</v>
      </c>
      <c r="U11" s="19">
        <f>(F11-F114)*100/F114</f>
        <v>0.847571639983855718</v>
      </c>
      <c r="V11" s="19">
        <f>(G11-G114)*100/G114</f>
        <v>-4.79216309240137672</v>
      </c>
      <c r="W11" s="19">
        <f>(H11-H114)*100/H114</f>
        <v>-10.1239950946995503</v>
      </c>
      <c r="X11" s="19">
        <f>(I11-I114)*100/I114</f>
        <v>-11.1293185852792575</v>
      </c>
      <c r="Y11" s="19">
        <f>(J11-J114)*100/J114</f>
        <v>-10.6458191706322225</v>
      </c>
      <c r="Z11" s="19">
        <f>(K11-K114)*100/K114</f>
        <v>-6.85009218550560206</v>
      </c>
      <c r="AA11" s="19">
        <f>(L11-L114)*100/L114</f>
        <v>-8.80746169220519626</v>
      </c>
      <c r="AB11" s="19">
        <f>(M11-M114)*100/M114</f>
        <v>-2.32110973767339646</v>
      </c>
      <c r="AC11" s="19">
        <f>(N11-N114)*100/N114</f>
        <v>3.6070810594968723</v>
      </c>
      <c r="AD11" s="19">
        <f>(O11-O114)*100/O114</f>
        <v>-6.77136830014468227</v>
      </c>
    </row>
    <row r="12" spans="1:30">
      <c r="A12" s="22" t="n">
        <v>2021</v>
      </c>
      <c r="B12" s="8" t="s">
        <v>35</v>
      </c>
      <c r="C12" s="52" t="n">
        <v>3467</v>
      </c>
      <c r="D12" s="52" t="n">
        <v>2908</v>
      </c>
      <c r="E12" s="52" t="n">
        <v>3111</v>
      </c>
      <c r="F12" s="52" t="n">
        <v>3298</v>
      </c>
      <c r="G12" s="52" t="n">
        <v>3231</v>
      </c>
      <c r="H12" s="52" t="n">
        <v>3086</v>
      </c>
      <c r="I12" s="52" t="n">
        <v>3047</v>
      </c>
      <c r="J12" s="52" t="n">
        <v>2994</v>
      </c>
      <c r="K12" s="52" t="n">
        <v>2927</v>
      </c>
      <c r="L12" s="52" t="n">
        <v>3201</v>
      </c>
      <c r="M12" s="52" t="n">
        <v>3232</v>
      </c>
      <c r="N12" s="52" t="n">
        <v>3540</v>
      </c>
      <c r="O12" s="51" t="n">
        <v>38042</v>
      </c>
      <c r="P12" s="14"/>
      <c r="Q12" s="85">
        <f>Q11-Q114</f>
        <v>6456.5</v>
      </c>
      <c r="R12" s="19">
        <f>(C12-C115)*100/C115</f>
        <v>8.14941901271153313</v>
      </c>
      <c r="S12" s="19">
        <f>(D12-D115)*100/D115</f>
        <v>-2.70179841070681714</v>
      </c>
      <c r="T12" s="19">
        <f>(E12-E115)*100/E115</f>
        <v>-5.28238696909727512</v>
      </c>
      <c r="U12" s="19">
        <f>(F12-F115)*100/F115</f>
        <v>11.099882095334344</v>
      </c>
      <c r="V12" s="19">
        <f>(G12-G115)*100/G115</f>
        <v>10.2824473077907665</v>
      </c>
      <c r="W12" s="19">
        <f>(H12-H115)*100/H115</f>
        <v>9.18096585883601612</v>
      </c>
      <c r="X12" s="19">
        <f>(I12-I115)*100/I115</f>
        <v>4.17094017094017122</v>
      </c>
      <c r="Y12" s="19">
        <f>(J12-J115)*100/J115</f>
        <v>4.26606303325787906</v>
      </c>
      <c r="Z12" s="19">
        <f>(K12-K115)*100/K115</f>
        <v>6.0027161611588955</v>
      </c>
      <c r="AA12" s="19">
        <f>(L12-L115)*100/L115</f>
        <v>8.89607076033339084</v>
      </c>
      <c r="AB12" s="19">
        <f>(M12-M115)*100/M115</f>
        <v>11.0843787592369818</v>
      </c>
      <c r="AC12" s="19">
        <f>(N12-N115)*100/N115</f>
        <v>17.3351010938017893</v>
      </c>
      <c r="AD12" s="19">
        <f>(O12-O115)*100/O115</f>
        <v>6.77706827591046235</v>
      </c>
    </row>
    <row r="13" spans="1:30">
      <c r="A13" s="22" t="n">
        <v>2021</v>
      </c>
      <c r="B13" s="8" t="s">
        <v>36</v>
      </c>
      <c r="C13" s="52" t="n">
        <v>4989</v>
      </c>
      <c r="D13" s="52" t="n">
        <v>4293</v>
      </c>
      <c r="E13" s="52" t="n">
        <v>4380</v>
      </c>
      <c r="F13" s="52" t="n">
        <v>4507</v>
      </c>
      <c r="G13" s="52" t="n">
        <v>4596</v>
      </c>
      <c r="H13" s="52" t="n">
        <v>4318</v>
      </c>
      <c r="I13" s="52" t="n">
        <v>4290</v>
      </c>
      <c r="J13" s="52" t="n">
        <v>4211</v>
      </c>
      <c r="K13" s="52" t="n">
        <v>4253</v>
      </c>
      <c r="L13" s="52" t="n">
        <v>4503</v>
      </c>
      <c r="M13" s="52" t="n">
        <v>4820</v>
      </c>
      <c r="N13" s="52" t="n">
        <v>5354</v>
      </c>
      <c r="O13" s="51" t="n">
        <v>54514</v>
      </c>
      <c r="P13" s="14"/>
      <c r="R13" s="19">
        <f>(C13-C116)*100/C116</f>
        <v>13.8456272462775978</v>
      </c>
      <c r="S13" s="19">
        <f>(D13-D116)*100/D116</f>
        <v>4.8287650326597884</v>
      </c>
      <c r="T13" s="19">
        <f>(E13-E116)*100/E116</f>
        <v>-2.26486667410465259</v>
      </c>
      <c r="U13" s="19">
        <f>(F13-F116)*100/F116</f>
        <v>13.0991217063989964</v>
      </c>
      <c r="V13" s="19">
        <f>(G13-G116)*100/G116</f>
        <v>15.7318224740321053</v>
      </c>
      <c r="W13" s="19">
        <f>(H13-H116)*100/H116</f>
        <v>12.4625602291965105</v>
      </c>
      <c r="X13" s="19">
        <f>(I13-I116)*100/I116</f>
        <v>8.25815405968077698</v>
      </c>
      <c r="Y13" s="19">
        <f>(J13-J116)*100/J116</f>
        <v>6.66835539231207619</v>
      </c>
      <c r="Z13" s="19">
        <f>(K13-K116)*100/K116</f>
        <v>16.1863133451714241</v>
      </c>
      <c r="AA13" s="19">
        <f>(L13-L116)*100/L116</f>
        <v>13.6834132794748804</v>
      </c>
      <c r="AB13" s="19">
        <f>(M13-M116)*100/M116</f>
        <v>21.7709846523084707</v>
      </c>
      <c r="AC13" s="19">
        <f>(N13-N116)*100/N116</f>
        <v>28.0937855134876493</v>
      </c>
      <c r="AD13" s="19">
        <f>(O13-O116)*100/O116</f>
        <v>12.5746648149964635</v>
      </c>
    </row>
    <row r="14" spans="1:30">
      <c r="A14" s="22" t="n">
        <v>2021</v>
      </c>
      <c r="B14" s="8" t="s">
        <v>37</v>
      </c>
      <c r="C14" s="52" t="n">
        <v>6776</v>
      </c>
      <c r="D14" s="52" t="n">
        <v>5652</v>
      </c>
      <c r="E14" s="52" t="n">
        <v>5840</v>
      </c>
      <c r="F14" s="52" t="n">
        <v>6062</v>
      </c>
      <c r="G14" s="52" t="n">
        <v>6015</v>
      </c>
      <c r="H14" s="52" t="n">
        <v>5571</v>
      </c>
      <c r="I14" s="52" t="n">
        <v>5551</v>
      </c>
      <c r="J14" s="52" t="n">
        <v>5410</v>
      </c>
      <c r="K14" s="52" t="n">
        <v>5458</v>
      </c>
      <c r="L14" s="52" t="n">
        <v>5896</v>
      </c>
      <c r="M14" s="52" t="n">
        <v>6275</v>
      </c>
      <c r="N14" s="52" t="n">
        <v>7048</v>
      </c>
      <c r="O14" s="51" t="n">
        <v>71554</v>
      </c>
      <c r="P14" s="14"/>
      <c r="R14" s="19">
        <f>(C14-C117)*100/C117</f>
        <v>19.238044960626457</v>
      </c>
      <c r="S14" s="19">
        <f>(D14-D117)*100/D117</f>
        <v>4.41529650840568966</v>
      </c>
      <c r="T14" s="19">
        <f>(E14-E117)*100/E117</f>
        <v>-1.25544236378238994</v>
      </c>
      <c r="U14" s="19">
        <f>(F14-F117)*100/F117</f>
        <v>18.1849198225861493</v>
      </c>
      <c r="V14" s="19">
        <f>(G14-G117)*100/G117</f>
        <v>14.2667173252279635</v>
      </c>
      <c r="W14" s="19">
        <f>(H14-H117)*100/H117</f>
        <v>14.3590269937390946</v>
      </c>
      <c r="X14" s="19">
        <f>(I14-I117)*100/I117</f>
        <v>6.15796519410977261</v>
      </c>
      <c r="Y14" s="19">
        <f>(J14-J117)*100/J117</f>
        <v>3.51095379316942502</v>
      </c>
      <c r="Z14" s="19">
        <f>(K14-K117)*100/K117</f>
        <v>10.3964401294498376</v>
      </c>
      <c r="AA14" s="19">
        <f>(L14-L117)*100/L117</f>
        <v>12.7019019401701225</v>
      </c>
      <c r="AB14" s="19">
        <f>(M14-M117)*100/M117</f>
        <v>20.5224238932104086</v>
      </c>
      <c r="AC14" s="19">
        <f>(N14-N117)*100/N117</f>
        <v>26.7170082704063283</v>
      </c>
      <c r="AD14" s="19">
        <f>(O14-O117)*100/O117</f>
        <v>12.3750966835102094</v>
      </c>
    </row>
    <row r="15" spans="1:30">
      <c r="A15" s="22" t="n">
        <v>2021</v>
      </c>
      <c r="B15" s="8" t="s">
        <v>38</v>
      </c>
      <c r="C15" s="52" t="n">
        <v>8320</v>
      </c>
      <c r="D15" s="52" t="n">
        <v>6769</v>
      </c>
      <c r="E15" s="52" t="n">
        <v>7155</v>
      </c>
      <c r="F15" s="52" t="n">
        <v>7380</v>
      </c>
      <c r="G15" s="52" t="n">
        <v>7489</v>
      </c>
      <c r="H15" s="52" t="n">
        <v>6685</v>
      </c>
      <c r="I15" s="52" t="n">
        <v>6926</v>
      </c>
      <c r="J15" s="52" t="n">
        <v>6708</v>
      </c>
      <c r="K15" s="52" t="n">
        <v>6816</v>
      </c>
      <c r="L15" s="52" t="n">
        <v>7438</v>
      </c>
      <c r="M15" s="52" t="n">
        <v>7939</v>
      </c>
      <c r="N15" s="52" t="n">
        <v>8857</v>
      </c>
      <c r="O15" s="51" t="n">
        <v>88482</v>
      </c>
      <c r="P15" s="14"/>
      <c r="R15" s="19">
        <f>(C15-C118)*100/C118</f>
        <v>18.8868645732861786</v>
      </c>
      <c r="S15" s="19">
        <f>(D15-D118)*100/D118</f>
        <v>-0.195362895794168612</v>
      </c>
      <c r="T15" s="19">
        <f>(E15-E118)*100/E118</f>
        <v>-1.1637945919812136</v>
      </c>
      <c r="U15" s="19">
        <f>(F15-F118)*100/F118</f>
        <v>16.3716639728781495</v>
      </c>
      <c r="V15" s="19">
        <f>(G15-G118)*100/G118</f>
        <v>21.9061571643673965</v>
      </c>
      <c r="W15" s="19">
        <f>(H15-H118)*100/H118</f>
        <v>16.1548151687589581</v>
      </c>
      <c r="X15" s="19">
        <f>(I15-I118)*100/I118</f>
        <v>13.253209058948574</v>
      </c>
      <c r="Y15" s="19">
        <f>(J15-J118)*100/J118</f>
        <v>12.0146948317608757</v>
      </c>
      <c r="Z15" s="19">
        <f>(K15-K118)*100/K118</f>
        <v>19.5317637774562662</v>
      </c>
      <c r="AA15" s="19">
        <f>(L15-L118)*100/L118</f>
        <v>21.4863209473254386</v>
      </c>
      <c r="AB15" s="19">
        <f>(M15-M118)*100/M118</f>
        <v>30.9687796428424136</v>
      </c>
      <c r="AC15" s="19">
        <f>(N15-N118)*100/N118</f>
        <v>34.3038022669547757</v>
      </c>
      <c r="AD15" s="19">
        <f>(O15-O118)*100/O118</f>
        <v>16.661227960880872</v>
      </c>
    </row>
    <row r="16" spans="1:30">
      <c r="A16" s="22" t="n">
        <v>2021</v>
      </c>
      <c r="B16" s="8" t="s">
        <v>39</v>
      </c>
      <c r="C16" s="52" t="n">
        <v>12223</v>
      </c>
      <c r="D16" s="52" t="n">
        <v>9762</v>
      </c>
      <c r="E16" s="52" t="n">
        <v>9745</v>
      </c>
      <c r="F16" s="52" t="n">
        <v>9785</v>
      </c>
      <c r="G16" s="52" t="n">
        <v>9364</v>
      </c>
      <c r="H16" s="52" t="n">
        <v>8640</v>
      </c>
      <c r="I16" s="52" t="n">
        <v>8606</v>
      </c>
      <c r="J16" s="52" t="n">
        <v>8528</v>
      </c>
      <c r="K16" s="52" t="n">
        <v>8503</v>
      </c>
      <c r="L16" s="52" t="n">
        <v>9045</v>
      </c>
      <c r="M16" s="52" t="n">
        <v>10032</v>
      </c>
      <c r="N16" s="52" t="n">
        <v>10827</v>
      </c>
      <c r="O16" s="51" t="n">
        <v>115060</v>
      </c>
      <c r="P16" s="14"/>
      <c r="Q16" s="111" t="s">
        <v>40</v>
      </c>
      <c r="R16" s="19">
        <f>(C16-C119)*100/C119</f>
        <v>-3.75969450021652696</v>
      </c>
      <c r="S16" s="19">
        <f>(D16-D119)*100/D119</f>
        <v>-19.7599868485944441</v>
      </c>
      <c r="T16" s="19">
        <f>(E16-E119)*100/E119</f>
        <v>-26.1462675255778692</v>
      </c>
      <c r="U16" s="19">
        <f>(F16-F119)*100/F119</f>
        <v>-13.3725820016820851</v>
      </c>
      <c r="V16" s="19">
        <f>(G16-G119)*100/G119</f>
        <v>-14.7700639406557901</v>
      </c>
      <c r="W16" s="19">
        <f>(H16-H119)*100/H119</f>
        <v>-16.8531216167448576</v>
      </c>
      <c r="X16" s="19">
        <f>(I16-I119)*100/I119</f>
        <v>-19.9609384082401355</v>
      </c>
      <c r="Y16" s="19">
        <f>(J16-J119)*100/J119</f>
        <v>-20.2189115232593508</v>
      </c>
      <c r="Z16" s="19">
        <f>(K16-K119)*100/K119</f>
        <v>-16.156387122220579</v>
      </c>
      <c r="AA16" s="19">
        <f>(L16-L119)*100/L119</f>
        <v>-17.2877326139636978</v>
      </c>
      <c r="AB16" s="19">
        <f>(M16-M119)*100/M119</f>
        <v>-8.72739679290344661</v>
      </c>
      <c r="AC16" s="19">
        <f>(N16-N119)*100/N119</f>
        <v>-8.60398860398860421</v>
      </c>
      <c r="AD16" s="19">
        <f>(O16-O119)*100/O119</f>
        <v>-15.4536302914961308</v>
      </c>
    </row>
    <row r="17" spans="1:30">
      <c r="A17" s="22" t="n">
        <v>2021</v>
      </c>
      <c r="B17" s="8" t="s">
        <v>41</v>
      </c>
      <c r="C17" s="52" t="n">
        <v>22095</v>
      </c>
      <c r="D17" s="52" t="n">
        <v>16512</v>
      </c>
      <c r="E17" s="52" t="n">
        <v>16281</v>
      </c>
      <c r="F17" s="52" t="n">
        <v>16059</v>
      </c>
      <c r="G17" s="52" t="n">
        <v>15770</v>
      </c>
      <c r="H17" s="52" t="n">
        <v>15071</v>
      </c>
      <c r="I17" s="52" t="n">
        <v>14967</v>
      </c>
      <c r="J17" s="52" t="n">
        <v>14741</v>
      </c>
      <c r="K17" s="52" t="n">
        <v>15312</v>
      </c>
      <c r="L17" s="52" t="n">
        <v>16889</v>
      </c>
      <c r="M17" s="52" t="n">
        <v>18774</v>
      </c>
      <c r="N17" s="52" t="n">
        <v>20438</v>
      </c>
      <c r="O17" s="51" t="n">
        <v>202909</v>
      </c>
      <c r="P17" s="14"/>
      <c r="Q17" s="14">
        <f>SUM(O17:O20)</f>
        <v>599780</v>
      </c>
      <c r="R17" s="19">
        <f>(C17-C120)*100/C120</f>
        <v>42.4243400908885775</v>
      </c>
      <c r="S17" s="19">
        <f>(D17-D120)*100/D120</f>
        <v>9.65963805412585153</v>
      </c>
      <c r="T17" s="19">
        <f>(E17-E120)*100/E120</f>
        <v>-0.159440730974428142</v>
      </c>
      <c r="U17" s="19">
        <f>(F17-F120)*100/F120</f>
        <v>17.0310450371665922</v>
      </c>
      <c r="V17" s="19">
        <f>(G17-G120)*100/G120</f>
        <v>15.4550113478292701</v>
      </c>
      <c r="W17" s="19">
        <f>(H17-H120)*100/H120</f>
        <v>18.4384761979606679</v>
      </c>
      <c r="X17" s="19">
        <f>(I17-I120)*100/I120</f>
        <v>11.7983193277310932</v>
      </c>
      <c r="Y17" s="19">
        <f>(J17-J120)*100/J120</f>
        <v>10.2130841121495326</v>
      </c>
      <c r="Z17" s="19">
        <f>(K17-K120)*100/K120</f>
        <v>20.3560690915522002</v>
      </c>
      <c r="AA17" s="19">
        <f>(L17-L120)*100/L120</f>
        <v>21.9444394303146275</v>
      </c>
      <c r="AB17" s="19">
        <f>(M17-M120)*100/M120</f>
        <v>32.4327660700114606</v>
      </c>
      <c r="AC17" s="19">
        <f>(N17-N120)*100/N120</f>
        <v>33.2268630933950391</v>
      </c>
      <c r="AD17" s="19">
        <f>(O17-O120)*100/O120</f>
        <v>19.4740196749496945</v>
      </c>
    </row>
    <row r="18" spans="1:30">
      <c r="A18" s="22" t="n">
        <v>2021</v>
      </c>
      <c r="B18" s="8" t="s">
        <v>42</v>
      </c>
      <c r="C18" s="52" t="n">
        <v>21082</v>
      </c>
      <c r="D18" s="52" t="n">
        <v>15599</v>
      </c>
      <c r="E18" s="52" t="n">
        <v>15113</v>
      </c>
      <c r="F18" s="52" t="n">
        <v>14813</v>
      </c>
      <c r="G18" s="52" t="n">
        <v>14661</v>
      </c>
      <c r="H18" s="52" t="n">
        <v>14139</v>
      </c>
      <c r="I18" s="52" t="n">
        <v>14063</v>
      </c>
      <c r="J18" s="52" t="n">
        <v>14365</v>
      </c>
      <c r="K18" s="52" t="n">
        <v>14688</v>
      </c>
      <c r="L18" s="52" t="n">
        <v>16143</v>
      </c>
      <c r="M18" s="52" t="n">
        <v>18406</v>
      </c>
      <c r="N18" s="52" t="n">
        <v>20313</v>
      </c>
      <c r="O18" s="51" t="n">
        <v>193385</v>
      </c>
      <c r="P18" s="14"/>
      <c r="Q18" s="85">
        <f>Q17-Q120</f>
        <v>78940.75</v>
      </c>
      <c r="R18" s="19">
        <f>(C18-C121)*100/C121</f>
        <v>28.1619502112526234</v>
      </c>
      <c r="S18" s="19">
        <f>(D18-D121)*100/D121</f>
        <v>-1.44057623049219696</v>
      </c>
      <c r="T18" s="19">
        <f>(E18-E121)*100/E121</f>
        <v>-10.8679946330890704</v>
      </c>
      <c r="U18" s="19">
        <f>(F18-F121)*100/F121</f>
        <v>5.52824677637671869</v>
      </c>
      <c r="V18" s="19">
        <f>(G18-G121)*100/G121</f>
        <v>7.2376842336246936</v>
      </c>
      <c r="W18" s="19">
        <f>(H18-H121)*100/H121</f>
        <v>12.3167970766969859</v>
      </c>
      <c r="X18" s="19">
        <f>(I18-I121)*100/I121</f>
        <v>4.86754534777502279</v>
      </c>
      <c r="Y18" s="19">
        <f>(J18-J121)*100/J121</f>
        <v>7.37176492572176034</v>
      </c>
      <c r="Z18" s="19">
        <f>(K18-K121)*100/K121</f>
        <v>16.1542871829343042</v>
      </c>
      <c r="AA18" s="19">
        <f>(L18-L121)*100/L121</f>
        <v>17.619628772837391</v>
      </c>
      <c r="AB18" s="19">
        <f>(M18-M121)*100/M121</f>
        <v>31.6759966376334674</v>
      </c>
      <c r="AC18" s="19">
        <f>(N18-N121)*100/N121</f>
        <v>32.3732099509620213</v>
      </c>
      <c r="AD18" s="19">
        <f>(O18-O121)*100/O121</f>
        <v>12.4254593072856938</v>
      </c>
    </row>
    <row r="19" spans="1:30">
      <c r="A19" s="22" t="n">
        <v>2021</v>
      </c>
      <c r="B19" s="8" t="s">
        <v>43</v>
      </c>
      <c r="C19" s="52" t="n">
        <v>16328</v>
      </c>
      <c r="D19" s="52" t="n">
        <v>11694</v>
      </c>
      <c r="E19" s="52" t="n">
        <v>11173</v>
      </c>
      <c r="F19" s="52" t="n">
        <v>10877</v>
      </c>
      <c r="G19" s="52" t="n">
        <v>10675</v>
      </c>
      <c r="H19" s="52" t="n">
        <v>10541</v>
      </c>
      <c r="I19" s="52" t="n">
        <v>10363</v>
      </c>
      <c r="J19" s="52" t="n">
        <v>10559</v>
      </c>
      <c r="K19" s="52" t="n">
        <v>10824</v>
      </c>
      <c r="L19" s="52" t="n">
        <v>12002</v>
      </c>
      <c r="M19" s="52" t="n">
        <v>13273</v>
      </c>
      <c r="N19" s="52" t="n">
        <v>14313</v>
      </c>
      <c r="O19" s="51" t="n">
        <v>142622</v>
      </c>
      <c r="P19" s="14"/>
      <c r="R19" s="19">
        <f>(C19-C122)*100/C122</f>
        <v>32.1971460378504233</v>
      </c>
      <c r="S19" s="19">
        <f>(D19-D122)*100/D122</f>
        <v>-2.43007029473728142</v>
      </c>
      <c r="T19" s="19">
        <f>(E19-E122)*100/E122</f>
        <v>-12.3840890823188072</v>
      </c>
      <c r="U19" s="19">
        <f>(F19-F122)*100/F122</f>
        <v>4.76029953528689376</v>
      </c>
      <c r="V19" s="19">
        <f>(G19-G122)*100/G122</f>
        <v>6.33794048063752946</v>
      </c>
      <c r="W19" s="19">
        <f>(H19-H122)*100/H122</f>
        <v>12.7500267408278969</v>
      </c>
      <c r="X19" s="19">
        <f>(I19-I122)*100/I122</f>
        <v>4.78790636533697356</v>
      </c>
      <c r="Y19" s="19">
        <f>(J19-J122)*100/J122</f>
        <v>7.55010058312749877</v>
      </c>
      <c r="Z19" s="19">
        <f>(K19-K122)*100/K122</f>
        <v>16.3276820978532484</v>
      </c>
      <c r="AA19" s="19">
        <f>(L19-L122)*100/L122</f>
        <v>16.7452944895676268</v>
      </c>
      <c r="AB19" s="19">
        <f>(M19-M122)*100/M122</f>
        <v>26.6809830589358157</v>
      </c>
      <c r="AC19" s="19">
        <f>(N19-N122)*100/N122</f>
        <v>23.4092084842214163</v>
      </c>
      <c r="AD19" s="19">
        <f>(O19-O122)*100/O122</f>
        <v>11.225967959228635</v>
      </c>
    </row>
    <row r="20" spans="1:30">
      <c r="A20" s="22" t="n">
        <v>2021</v>
      </c>
      <c r="B20" s="8" t="s">
        <v>44</v>
      </c>
      <c r="C20" s="52" t="n">
        <v>6747</v>
      </c>
      <c r="D20" s="52" t="n">
        <v>4966</v>
      </c>
      <c r="E20" s="52" t="n">
        <v>4634</v>
      </c>
      <c r="F20" s="52" t="n">
        <v>4517</v>
      </c>
      <c r="G20" s="52" t="n">
        <v>4535</v>
      </c>
      <c r="H20" s="52" t="n">
        <v>4452</v>
      </c>
      <c r="I20" s="52" t="n">
        <v>4601</v>
      </c>
      <c r="J20" s="52" t="n">
        <v>4630</v>
      </c>
      <c r="K20" s="52" t="n">
        <v>4694</v>
      </c>
      <c r="L20" s="52" t="n">
        <v>5074</v>
      </c>
      <c r="M20" s="52" t="n">
        <v>5780</v>
      </c>
      <c r="N20" s="52" t="n">
        <v>6234</v>
      </c>
      <c r="O20" s="51" t="n">
        <v>60864</v>
      </c>
      <c r="P20" s="14"/>
      <c r="R20" s="19">
        <f>(C20-C123)*100/C123</f>
        <v>39.0202441662803281</v>
      </c>
      <c r="S20" s="19">
        <f>(D20-D123)*100/D123</f>
        <v>5.69330637437480025</v>
      </c>
      <c r="T20" s="19">
        <f>(E20-E123)*100/E123</f>
        <v>-8.73910688789325896</v>
      </c>
      <c r="U20" s="19">
        <f>(F20-F123)*100/F123</f>
        <v>10.6429883649724442</v>
      </c>
      <c r="V20" s="19">
        <f>(G20-G123)*100/G123</f>
        <v>14.6577333923266551</v>
      </c>
      <c r="W20" s="19">
        <f>(H20-H123)*100/H123</f>
        <v>21.1593414069941481</v>
      </c>
      <c r="X20" s="19">
        <f>(I20-I123)*100/I123</f>
        <v>18.3004435302436193</v>
      </c>
      <c r="Y20" s="19">
        <f>(J20-J123)*100/J123</f>
        <v>18.2177965019788068</v>
      </c>
      <c r="Z20" s="19">
        <f>(K20-K123)*100/K123</f>
        <v>27.893195286424632</v>
      </c>
      <c r="AA20" s="19">
        <f>(L20-L123)*100/L123</f>
        <v>23.7560975609756113</v>
      </c>
      <c r="AB20" s="19">
        <f>(M20-M123)*100/M123</f>
        <v>37.3166241016808229</v>
      </c>
      <c r="AC20" s="19">
        <f>(N20-N123)*100/N123</f>
        <v>34.4113842173350548</v>
      </c>
      <c r="AD20" s="19">
        <f>(O20-O123)*100/O123</f>
        <v>19.8936274992613029</v>
      </c>
    </row>
    <row r="21" spans="1:30">
      <c r="A21" s="24" t="n">
        <v>2020</v>
      </c>
      <c r="B21" s="9" t="s">
        <v>9</v>
      </c>
      <c r="C21" s="53" t="n">
        <v>84980</v>
      </c>
      <c r="D21" s="53" t="n">
        <v>80030</v>
      </c>
      <c r="E21" s="53" t="n">
        <v>87396</v>
      </c>
      <c r="F21" s="53" t="n">
        <v>83830</v>
      </c>
      <c r="G21" s="53" t="n">
        <v>75835</v>
      </c>
      <c r="H21" s="53" t="n">
        <v>72159</v>
      </c>
      <c r="I21" s="53" t="n">
        <v>73795</v>
      </c>
      <c r="J21" s="53" t="n">
        <v>78742</v>
      </c>
      <c r="K21" s="53" t="n">
        <v>74243</v>
      </c>
      <c r="L21" s="53" t="n">
        <v>79781</v>
      </c>
      <c r="M21" s="53" t="n">
        <v>85989</v>
      </c>
      <c r="N21" s="53" t="n">
        <v>108792</v>
      </c>
      <c r="O21" s="53" t="n">
        <v>985572</v>
      </c>
      <c r="P21" s="14"/>
      <c r="Q21" s="14">
        <f>O21-O107</f>
        <v>51183</v>
      </c>
      <c r="R21" s="19">
        <f>(C21-C107)*100/C107</f>
        <v>-2.28056104158940709</v>
      </c>
      <c r="S21" s="19">
        <f>(D21-D107)*100/D107</f>
        <v>-4.17749254660616121</v>
      </c>
      <c r="T21" s="19">
        <f>(E21-E107)*100/E107</f>
        <v>-3.01321977000651975</v>
      </c>
      <c r="U21" s="19">
        <f>(F21-F107)*100/F107</f>
        <v>9.77254573310461261</v>
      </c>
      <c r="V21" s="19">
        <f>(G21-G107)*100/G107</f>
        <v>0.93669411862573817</v>
      </c>
      <c r="W21" s="19">
        <f>(H21-H107)*100/H107</f>
        <v>2.48365827418593188</v>
      </c>
      <c r="X21" s="19">
        <f>(I21-I107)*100/I107</f>
        <v>-0.298584089926502383</v>
      </c>
      <c r="Y21" s="19">
        <f>(J21-J107)*100/J107</f>
        <v>6.91487014463826899</v>
      </c>
      <c r="Z21" s="19">
        <f>(K21-K107)*100/K107</f>
        <v>6.38133243539500938</v>
      </c>
      <c r="AA21" s="19">
        <f>(L21-L107)*100/L107</f>
        <v>5.57406335290712107</v>
      </c>
      <c r="AB21" s="19">
        <f>(M21-M107)*100/M107</f>
        <v>12.70705197311724</v>
      </c>
      <c r="AC21" s="19">
        <f>(N21-N107)*100/N107</f>
        <v>31.7584936280758257</v>
      </c>
      <c r="AD21" s="19">
        <f>(O21-O107)*100/O107</f>
        <v>5.47769719035647906</v>
      </c>
    </row>
    <row r="22" spans="1:30">
      <c r="A22" s="24" t="n">
        <v>2020</v>
      </c>
      <c r="B22" s="10" t="s">
        <v>26</v>
      </c>
      <c r="C22" s="54" t="n">
        <v>272</v>
      </c>
      <c r="D22" s="54" t="n">
        <v>291</v>
      </c>
      <c r="E22" s="54" t="n">
        <v>313</v>
      </c>
      <c r="F22" s="54" t="n">
        <v>289</v>
      </c>
      <c r="G22" s="54" t="n">
        <v>277</v>
      </c>
      <c r="H22" s="54" t="n">
        <v>275</v>
      </c>
      <c r="I22" s="54" t="n">
        <v>278</v>
      </c>
      <c r="J22" s="54" t="n">
        <v>273</v>
      </c>
      <c r="K22" s="54" t="n">
        <v>277</v>
      </c>
      <c r="L22" s="54" t="n">
        <v>260</v>
      </c>
      <c r="M22" s="54" t="n">
        <v>240</v>
      </c>
      <c r="N22" s="54" t="n">
        <v>261</v>
      </c>
      <c r="O22" s="55" t="n">
        <v>3306</v>
      </c>
      <c r="P22" s="14"/>
      <c r="R22" s="19">
        <f>(C22-C108)*100/C108</f>
        <v>-15.1326053042121682</v>
      </c>
      <c r="S22" s="19">
        <f>(D22-D108)*100/D108</f>
        <v>-2.67558528428093645</v>
      </c>
      <c r="T22" s="19">
        <f>(E22-E108)*100/E108</f>
        <v>-9.0777051561365294</v>
      </c>
      <c r="U22" s="19">
        <f>(F22-F108)*100/F108</f>
        <v>-2.5295109612141653</v>
      </c>
      <c r="V22" s="19">
        <f>(G22-G108)*100/G108</f>
        <v>-4.23509075194468476</v>
      </c>
      <c r="W22" s="19">
        <f>(H22-H108)*100/H108</f>
        <v>-8.63787375415282455</v>
      </c>
      <c r="X22" s="19">
        <f>(I22-I108)*100/I108</f>
        <v>-9.37245313773431121</v>
      </c>
      <c r="Y22" s="19">
        <f>(J22-J108)*100/J108</f>
        <v>-8.6192468619246867</v>
      </c>
      <c r="Z22" s="19">
        <f>(K22-K108)*100/K108</f>
        <v>-2.46478873239436602</v>
      </c>
      <c r="AA22" s="19">
        <f>(L22-L108)*100/L108</f>
        <v>-12.8978224455611397</v>
      </c>
      <c r="AB22" s="19">
        <f>(M22-M108)*100/M108</f>
        <v>-15.5672823218997358</v>
      </c>
      <c r="AC22" s="19">
        <f>(N22-N108)*100/N108</f>
        <v>-16.3461538461538467</v>
      </c>
      <c r="AD22" s="19">
        <f>(O22-O108)*100/O108</f>
        <v>-9.04463855836027264</v>
      </c>
    </row>
    <row r="23" spans="1:30">
      <c r="A23" s="24" t="n">
        <v>2020</v>
      </c>
      <c r="B23" s="10" t="s">
        <v>27</v>
      </c>
      <c r="C23" s="54" t="n">
        <v>329</v>
      </c>
      <c r="D23" s="54" t="n">
        <v>330</v>
      </c>
      <c r="E23" s="54" t="n">
        <v>320</v>
      </c>
      <c r="F23" s="54" t="n">
        <v>288</v>
      </c>
      <c r="G23" s="54" t="n">
        <v>311</v>
      </c>
      <c r="H23" s="54" t="n">
        <v>329</v>
      </c>
      <c r="I23" s="54" t="n">
        <v>335</v>
      </c>
      <c r="J23" s="54" t="n">
        <v>357</v>
      </c>
      <c r="K23" s="54" t="n">
        <v>305</v>
      </c>
      <c r="L23" s="54" t="n">
        <v>320</v>
      </c>
      <c r="M23" s="54" t="n">
        <v>309</v>
      </c>
      <c r="N23" s="54" t="n">
        <v>311</v>
      </c>
      <c r="O23" s="55" t="n">
        <v>3844</v>
      </c>
      <c r="P23" s="14"/>
      <c r="Q23" s="111" t="s">
        <v>28</v>
      </c>
      <c r="R23" s="19">
        <f>(C23-C109)*100/C109</f>
        <v>-10.7796610169491522</v>
      </c>
      <c r="S23" s="19">
        <f>(D23-D109)*100/D109</f>
        <v>-1.56599552572706946</v>
      </c>
      <c r="T23" s="19">
        <f>(E23-E109)*100/E109</f>
        <v>-9.21985815602836922</v>
      </c>
      <c r="U23" s="19">
        <f>(F23-F109)*100/F109</f>
        <v>-12.6611068991660343</v>
      </c>
      <c r="V23" s="19">
        <f>(G23-G109)*100/G109</f>
        <v>-13.6111111111111107</v>
      </c>
      <c r="W23" s="19">
        <f>(H23-H109)*100/H109</f>
        <v>-4.91329479768786115</v>
      </c>
      <c r="X23" s="19">
        <f>(I23-I109)*100/I109</f>
        <v>-8.90550645819170583</v>
      </c>
      <c r="Y23" s="19">
        <f>(J23-J109)*100/J109</f>
        <v>-1.38121546961325969</v>
      </c>
      <c r="Z23" s="19">
        <f>(K23-K109)*100/K109</f>
        <v>-10.4915627292736602</v>
      </c>
      <c r="AA23" s="19">
        <f>(L23-L109)*100/L109</f>
        <v>-5.81309786607799861</v>
      </c>
      <c r="AB23" s="19">
        <f>(M23-M109)*100/M109</f>
        <v>-8.1040892193308558</v>
      </c>
      <c r="AC23" s="19">
        <f>(N23-N109)*100/N109</f>
        <v>-7.37155621742367817</v>
      </c>
      <c r="AD23" s="19">
        <f>(O23-O109)*100/O109</f>
        <v>-7.91711582225416244</v>
      </c>
    </row>
    <row r="24" spans="1:30">
      <c r="A24" s="24" t="n">
        <v>2020</v>
      </c>
      <c r="B24" s="10" t="s">
        <v>29</v>
      </c>
      <c r="C24" s="54" t="n">
        <v>248</v>
      </c>
      <c r="D24" s="54" t="n">
        <v>191</v>
      </c>
      <c r="E24" s="54" t="n">
        <v>229</v>
      </c>
      <c r="F24" s="54" t="n">
        <v>221</v>
      </c>
      <c r="G24" s="54" t="n">
        <v>199</v>
      </c>
      <c r="H24" s="54" t="n">
        <v>213</v>
      </c>
      <c r="I24" s="54" t="n">
        <v>249</v>
      </c>
      <c r="J24" s="54" t="n">
        <v>204</v>
      </c>
      <c r="K24" s="54" t="n">
        <v>224</v>
      </c>
      <c r="L24" s="54" t="n">
        <v>206</v>
      </c>
      <c r="M24" s="54" t="n">
        <v>197</v>
      </c>
      <c r="N24" s="54" t="n">
        <v>226</v>
      </c>
      <c r="O24" s="55" t="n">
        <v>2607</v>
      </c>
      <c r="P24" s="14"/>
      <c r="Q24" s="14">
        <f>SUM(O22:O27)</f>
        <v>29325</v>
      </c>
      <c r="R24" s="19">
        <f>(C24-C110)*100/C110</f>
        <v>3.54906054279749483</v>
      </c>
      <c r="S24" s="19">
        <f>(D24-D110)*100/D110</f>
        <v>-9.6926713947990546</v>
      </c>
      <c r="T24" s="19">
        <f>(E24-E110)*100/E110</f>
        <v>-3.8824763903462749</v>
      </c>
      <c r="U24" s="19">
        <f>(F24-F110)*100/F110</f>
        <v>-3.17634173055859792</v>
      </c>
      <c r="V24" s="19">
        <f>(G24-G110)*100/G110</f>
        <v>-10.5617977528089888</v>
      </c>
      <c r="W24" s="19">
        <f>(H24-H110)*100/H110</f>
        <v>-4.16197975253093322</v>
      </c>
      <c r="X24" s="19">
        <f>(I24-I110)*100/I110</f>
        <v>9.33040614709110905</v>
      </c>
      <c r="Y24" s="19">
        <f>(J24-J110)*100/J110</f>
        <v>-10.722100656455142</v>
      </c>
      <c r="Z24" s="19">
        <f>(K24-K110)*100/K110</f>
        <v>7.17703349282296621</v>
      </c>
      <c r="AA24" s="19">
        <f>(L24-L110)*100/L110</f>
        <v>-6.46992054483541423</v>
      </c>
      <c r="AB24" s="19">
        <f>(M24-M110)*100/M110</f>
        <v>-5.51558752997601953</v>
      </c>
      <c r="AC24" s="19">
        <f>(N24-N110)*100/N110</f>
        <v>6.35294117647058787</v>
      </c>
      <c r="AD24" s="19">
        <f>(O24-O110)*100/O110</f>
        <v>-2.31381733021077274</v>
      </c>
    </row>
    <row r="25" spans="1:30">
      <c r="A25" s="24" t="n">
        <v>2020</v>
      </c>
      <c r="B25" s="10" t="s">
        <v>30</v>
      </c>
      <c r="C25" s="54" t="n">
        <v>374</v>
      </c>
      <c r="D25" s="54" t="n">
        <v>330</v>
      </c>
      <c r="E25" s="54" t="n">
        <v>332</v>
      </c>
      <c r="F25" s="54" t="n">
        <v>345</v>
      </c>
      <c r="G25" s="54" t="n">
        <v>346</v>
      </c>
      <c r="H25" s="54" t="n">
        <v>308</v>
      </c>
      <c r="I25" s="54" t="n">
        <v>336</v>
      </c>
      <c r="J25" s="54" t="n">
        <v>316</v>
      </c>
      <c r="K25" s="54" t="n">
        <v>318</v>
      </c>
      <c r="L25" s="54" t="n">
        <v>326</v>
      </c>
      <c r="M25" s="54" t="n">
        <v>328</v>
      </c>
      <c r="N25" s="54" t="n">
        <v>402</v>
      </c>
      <c r="O25" s="55" t="n">
        <v>4061</v>
      </c>
      <c r="P25" s="14"/>
      <c r="Q25" s="14">
        <f>Q24-Q108</f>
        <v>-1926.25</v>
      </c>
      <c r="R25" s="19">
        <f>(C25-C111)*100/C111</f>
        <v>23.5342691990090849</v>
      </c>
      <c r="S25" s="19">
        <f>(D25-D111)*100/D111</f>
        <v>9.90840965861781875</v>
      </c>
      <c r="T25" s="19">
        <f>(E25-E111)*100/E111</f>
        <v>-1.3372956909361069</v>
      </c>
      <c r="U25" s="19">
        <f>(F25-F111)*100/F111</f>
        <v>11.9221411192214113</v>
      </c>
      <c r="V25" s="19">
        <f>(G25-G111)*100/G111</f>
        <v>2.06489675516224169</v>
      </c>
      <c r="W25" s="19">
        <f>(H25-H111)*100/H111</f>
        <v>-1.36108887109687759</v>
      </c>
      <c r="X25" s="19">
        <f>(I25-I111)*100/I111</f>
        <v>8.91410048622366347</v>
      </c>
      <c r="Y25" s="19">
        <f>(J25-J111)*100/J111</f>
        <v>-1.48090413094310218</v>
      </c>
      <c r="Z25" s="19">
        <f>(K25-K111)*100/K111</f>
        <v>5.73566084788029951</v>
      </c>
      <c r="AA25" s="19">
        <f>(L25-L111)*100/L111</f>
        <v>2.75807722616233253</v>
      </c>
      <c r="AB25" s="19">
        <f>(M25-M111)*100/M111</f>
        <v>1.62664601084430682</v>
      </c>
      <c r="AC25" s="19">
        <f>(N25-N111)*100/N111</f>
        <v>21.3584905660377373</v>
      </c>
      <c r="AD25" s="19">
        <f>(O25-O111)*100/O111</f>
        <v>6.86139069798039625</v>
      </c>
    </row>
    <row r="26" spans="1:30">
      <c r="A26" s="24" t="n">
        <v>2020</v>
      </c>
      <c r="B26" s="10" t="s">
        <v>31</v>
      </c>
      <c r="C26" s="54" t="n">
        <v>486</v>
      </c>
      <c r="D26" s="54" t="n">
        <v>458</v>
      </c>
      <c r="E26" s="54" t="n">
        <v>508</v>
      </c>
      <c r="F26" s="54" t="n">
        <v>504</v>
      </c>
      <c r="G26" s="54" t="n">
        <v>497</v>
      </c>
      <c r="H26" s="54" t="n">
        <v>469</v>
      </c>
      <c r="I26" s="54" t="n">
        <v>458</v>
      </c>
      <c r="J26" s="54" t="n">
        <v>495</v>
      </c>
      <c r="K26" s="54" t="n">
        <v>454</v>
      </c>
      <c r="L26" s="54" t="n">
        <v>473</v>
      </c>
      <c r="M26" s="54" t="n">
        <v>461</v>
      </c>
      <c r="N26" s="54" t="n">
        <v>540</v>
      </c>
      <c r="O26" s="55" t="n">
        <v>5803</v>
      </c>
      <c r="P26" s="14"/>
      <c r="R26" s="19">
        <f>(C26-C112)*100/C112</f>
        <v>-1.96671709531013601</v>
      </c>
      <c r="S26" s="19">
        <f>(D26-D112)*100/D112</f>
        <v>-2.76008492569002106</v>
      </c>
      <c r="T26" s="19">
        <f>(E26-E112)*100/E112</f>
        <v>0.594059405940594054</v>
      </c>
      <c r="U26" s="19">
        <f>(F26-F112)*100/F112</f>
        <v>14.2209631728045327</v>
      </c>
      <c r="V26" s="19">
        <f>(G26-G112)*100/G112</f>
        <v>6.19658119658119677</v>
      </c>
      <c r="W26" s="19">
        <f>(H26-H112)*100/H112</f>
        <v>5.57118739448508737</v>
      </c>
      <c r="X26" s="19">
        <f>(I26-I112)*100/I112</f>
        <v>-0.758396533044420362</v>
      </c>
      <c r="Y26" s="19">
        <f>(J26-J112)*100/J112</f>
        <v>7.37527114967462083</v>
      </c>
      <c r="Z26" s="19">
        <f>(K26-K112)*100/K112</f>
        <v>4.54807138744962547</v>
      </c>
      <c r="AA26" s="19">
        <f>(L26-L112)*100/L112</f>
        <v>6.4116985376827893</v>
      </c>
      <c r="AB26" s="19">
        <f>(M26-M112)*100/M112</f>
        <v>1.65380374862183022</v>
      </c>
      <c r="AC26" s="19">
        <f>(N26-N112)*100/N112</f>
        <v>18.1619256017505464</v>
      </c>
      <c r="AD26" s="19">
        <f>(O26-O112)*100/O112</f>
        <v>4.80404551201011376</v>
      </c>
    </row>
    <row r="27" spans="1:30">
      <c r="A27" s="24" t="n">
        <v>2020</v>
      </c>
      <c r="B27" s="10" t="s">
        <v>32</v>
      </c>
      <c r="C27" s="54" t="n">
        <v>856</v>
      </c>
      <c r="D27" s="54" t="n">
        <v>803</v>
      </c>
      <c r="E27" s="54" t="n">
        <v>855</v>
      </c>
      <c r="F27" s="54" t="n">
        <v>859</v>
      </c>
      <c r="G27" s="54" t="n">
        <v>803</v>
      </c>
      <c r="H27" s="54" t="n">
        <v>798</v>
      </c>
      <c r="I27" s="54" t="n">
        <v>791</v>
      </c>
      <c r="J27" s="54" t="n">
        <v>806</v>
      </c>
      <c r="K27" s="54" t="n">
        <v>766</v>
      </c>
      <c r="L27" s="54" t="n">
        <v>761</v>
      </c>
      <c r="M27" s="54" t="n">
        <v>770</v>
      </c>
      <c r="N27" s="54" t="n">
        <v>836</v>
      </c>
      <c r="O27" s="55" t="n">
        <v>9704</v>
      </c>
      <c r="P27" s="14"/>
      <c r="Q27" s="111" t="s">
        <v>33</v>
      </c>
      <c r="R27" s="19">
        <f>(C27-C113)*100/C113</f>
        <v>-18.8048375622480428</v>
      </c>
      <c r="S27" s="19">
        <f>(D27-D113)*100/D113</f>
        <v>-16.3977095262883914</v>
      </c>
      <c r="T27" s="19">
        <f>(E27-E113)*100/E113</f>
        <v>-18.8034188034188041</v>
      </c>
      <c r="U27" s="19">
        <f>(F27-F113)*100/F113</f>
        <v>-10.5674128058302959</v>
      </c>
      <c r="V27" s="19">
        <f>(G27-G113)*100/G113</f>
        <v>-14.9814716781365806</v>
      </c>
      <c r="W27" s="19">
        <f>(H27-H113)*100/H113</f>
        <v>-14.1011840688912802</v>
      </c>
      <c r="X27" s="19">
        <f>(I27-I113)*100/I113</f>
        <v>-16.9117647058823515</v>
      </c>
      <c r="Y27" s="19">
        <f>(J27-J113)*100/J113</f>
        <v>-13.1465517241379306</v>
      </c>
      <c r="Z27" s="19">
        <f>(K27-K113)*100/K113</f>
        <v>-15.4525386313465791</v>
      </c>
      <c r="AA27" s="19">
        <f>(L27-L113)*100/L113</f>
        <v>-17.9293610137503379</v>
      </c>
      <c r="AB27" s="19">
        <f>(M27-M113)*100/M113</f>
        <v>-14.4682032768675359</v>
      </c>
      <c r="AC27" s="19">
        <f>(N27-N113)*100/N113</f>
        <v>-9.20445289166440439</v>
      </c>
      <c r="AD27" s="19">
        <f>(O27-O113)*100/O113</f>
        <v>-15.1451556488282613</v>
      </c>
    </row>
    <row r="28" spans="1:30">
      <c r="A28" s="24" t="n">
        <v>2020</v>
      </c>
      <c r="B28" s="10" t="s">
        <v>34</v>
      </c>
      <c r="C28" s="54" t="n">
        <v>1943</v>
      </c>
      <c r="D28" s="54" t="n">
        <v>1697</v>
      </c>
      <c r="E28" s="54" t="n">
        <v>1878</v>
      </c>
      <c r="F28" s="54" t="n">
        <v>1714</v>
      </c>
      <c r="G28" s="54" t="n">
        <v>1737</v>
      </c>
      <c r="H28" s="54" t="n">
        <v>1645</v>
      </c>
      <c r="I28" s="54" t="n">
        <v>1710</v>
      </c>
      <c r="J28" s="54" t="n">
        <v>1652</v>
      </c>
      <c r="K28" s="54" t="n">
        <v>1632</v>
      </c>
      <c r="L28" s="54" t="n">
        <v>1687</v>
      </c>
      <c r="M28" s="54" t="n">
        <v>1698</v>
      </c>
      <c r="N28" s="54" t="n">
        <v>1815</v>
      </c>
      <c r="O28" s="55" t="n">
        <v>20808</v>
      </c>
      <c r="P28" s="14"/>
      <c r="Q28" s="14">
        <f>SUM(O28:O33)</f>
        <v>377748</v>
      </c>
      <c r="R28" s="19">
        <f>(C28-C114)*100/C114</f>
        <v>-4.97615845457879935</v>
      </c>
      <c r="S28" s="19">
        <f>(D28-D114)*100/D114</f>
        <v>-11.9813278008298756</v>
      </c>
      <c r="T28" s="19">
        <f>(E28-E114)*100/E114</f>
        <v>-9.47216196673897315</v>
      </c>
      <c r="U28" s="19">
        <f>(F28-F114)*100/F114</f>
        <v>-7.76267994080451995</v>
      </c>
      <c r="V28" s="19">
        <f>(G28-G114)*100/G114</f>
        <v>-8.02223987291501217</v>
      </c>
      <c r="W28" s="19">
        <f>(H28-H114)*100/H114</f>
        <v>-10.3420084480174417</v>
      </c>
      <c r="X28" s="19">
        <f>(I28-I114)*100/I114</f>
        <v>-6.59565751741089734</v>
      </c>
      <c r="Y28" s="19">
        <f>(J28-J114)*100/J114</f>
        <v>-10.1563562202583277</v>
      </c>
      <c r="Z28" s="19">
        <f>(K28-K114)*100/K114</f>
        <v>-7.41738760459509283</v>
      </c>
      <c r="AA28" s="19">
        <f>(L28-L114)*100/L114</f>
        <v>-10.0866089273817447</v>
      </c>
      <c r="AB28" s="19">
        <f>(M28-M114)*100/M114</f>
        <v>-6.71611042439225425</v>
      </c>
      <c r="AC28" s="19">
        <f>(N28-N114)*100/N114</f>
        <v>-3.36749633967789164</v>
      </c>
      <c r="AD28" s="19">
        <f>(O28-O114)*100/O114</f>
        <v>-8.07461648056724357</v>
      </c>
    </row>
    <row r="29" spans="1:30">
      <c r="A29" s="24" t="n">
        <v>2020</v>
      </c>
      <c r="B29" s="10" t="s">
        <v>35</v>
      </c>
      <c r="C29" s="54" t="n">
        <v>3159</v>
      </c>
      <c r="D29" s="54" t="n">
        <v>3002</v>
      </c>
      <c r="E29" s="54" t="n">
        <v>3158</v>
      </c>
      <c r="F29" s="54" t="n">
        <v>3029</v>
      </c>
      <c r="G29" s="54" t="n">
        <v>3005</v>
      </c>
      <c r="H29" s="54" t="n">
        <v>2902</v>
      </c>
      <c r="I29" s="54" t="n">
        <v>2937</v>
      </c>
      <c r="J29" s="54" t="n">
        <v>2977</v>
      </c>
      <c r="K29" s="54" t="n">
        <v>2829</v>
      </c>
      <c r="L29" s="54" t="n">
        <v>3068</v>
      </c>
      <c r="M29" s="54" t="n">
        <v>3055</v>
      </c>
      <c r="N29" s="54" t="n">
        <v>3402</v>
      </c>
      <c r="O29" s="55" t="n">
        <v>36523</v>
      </c>
      <c r="P29" s="14"/>
      <c r="Q29" s="14">
        <f>Q28-Q114</f>
        <v>-4550.5</v>
      </c>
      <c r="R29" s="19">
        <f>(C29-C115)*100/C115</f>
        <v>-1.45831708648522191</v>
      </c>
      <c r="S29" s="19">
        <f>(D29-D115)*100/D115</f>
        <v>0.443329150982852394</v>
      </c>
      <c r="T29" s="19">
        <f>(E29-E115)*100/E115</f>
        <v>-3.85142335210838773</v>
      </c>
      <c r="U29" s="19">
        <f>(F29-F115)*100/F115</f>
        <v>2.03806636348324055</v>
      </c>
      <c r="V29" s="19">
        <f>(G29-G115)*100/G115</f>
        <v>2.56847853912449864</v>
      </c>
      <c r="W29" s="19">
        <f>(H29-H115)*100/H115</f>
        <v>2.67114806297541119</v>
      </c>
      <c r="X29" s="19">
        <f>(I29-I115)*100/I115</f>
        <v>0.41025641025641022</v>
      </c>
      <c r="Y29" s="19">
        <f>(J29-J115)*100/J115</f>
        <v>3.67403795925474475</v>
      </c>
      <c r="Z29" s="19">
        <f>(K29-K115)*100/K115</f>
        <v>2.4535989135355365</v>
      </c>
      <c r="AA29" s="19">
        <f>(L29-L115)*100/L115</f>
        <v>4.37149175029767001</v>
      </c>
      <c r="AB29" s="19">
        <f>(M29-M115)*100/M115</f>
        <v>5.00085925416738242</v>
      </c>
      <c r="AC29" s="19">
        <f>(N29-N115)*100/N115</f>
        <v>12.7610208816705342</v>
      </c>
      <c r="AD29" s="19">
        <f>(O29-O115)*100/O115</f>
        <v>2.51350782401235007</v>
      </c>
    </row>
    <row r="30" spans="1:30">
      <c r="A30" s="24" t="n">
        <v>2020</v>
      </c>
      <c r="B30" s="10" t="s">
        <v>36</v>
      </c>
      <c r="C30" s="54" t="n">
        <v>4414</v>
      </c>
      <c r="D30" s="54" t="n">
        <v>4166</v>
      </c>
      <c r="E30" s="54" t="n">
        <v>4454</v>
      </c>
      <c r="F30" s="54" t="n">
        <v>4213</v>
      </c>
      <c r="G30" s="54" t="n">
        <v>4150</v>
      </c>
      <c r="H30" s="54" t="n">
        <v>3914</v>
      </c>
      <c r="I30" s="54" t="n">
        <v>4107</v>
      </c>
      <c r="J30" s="54" t="n">
        <v>4133</v>
      </c>
      <c r="K30" s="54" t="n">
        <v>3956</v>
      </c>
      <c r="L30" s="54" t="n">
        <v>4234</v>
      </c>
      <c r="M30" s="54" t="n">
        <v>4273</v>
      </c>
      <c r="N30" s="54" t="n">
        <v>4922</v>
      </c>
      <c r="O30" s="55" t="n">
        <v>50936</v>
      </c>
      <c r="P30" s="14"/>
      <c r="R30" s="19">
        <f>(C30-C116)*100/C116</f>
        <v>0.724513663072622549</v>
      </c>
      <c r="S30" s="19">
        <f>(D30-D116)*100/D116</f>
        <v>1.72761125694402047</v>
      </c>
      <c r="T30" s="19">
        <f>(E30-E116)*100/E116</f>
        <v>-0.613633827959388611</v>
      </c>
      <c r="U30" s="19">
        <f>(F30-F116)*100/F116</f>
        <v>5.72145545796737753</v>
      </c>
      <c r="V30" s="19">
        <f>(G30-G116)*100/G116</f>
        <v>4.5011016682404783</v>
      </c>
      <c r="W30" s="19">
        <f>(H30-H116)*100/H116</f>
        <v>1.94035681729391847</v>
      </c>
      <c r="X30" s="19">
        <f>(I30-I116)*100/I116</f>
        <v>3.6401488865055831</v>
      </c>
      <c r="Y30" s="19">
        <f>(J30-J116)*100/J116</f>
        <v>4.69254638718257233</v>
      </c>
      <c r="Z30" s="19">
        <f>(K30-K116)*100/K116</f>
        <v>8.07266766835131833</v>
      </c>
      <c r="AA30" s="19">
        <f>(L30-L116)*100/L116</f>
        <v>6.89219893966170183</v>
      </c>
      <c r="AB30" s="19">
        <f>(M30-M116)*100/M116</f>
        <v>7.95174635255479068</v>
      </c>
      <c r="AC30" s="19">
        <f>(N30-N116)*100/N116</f>
        <v>17.7582391291345161</v>
      </c>
      <c r="AD30" s="19">
        <f>(O30-O116)*100/O116</f>
        <v>5.18588118678981314</v>
      </c>
    </row>
    <row r="31" spans="1:30">
      <c r="A31" s="24" t="n">
        <v>2020</v>
      </c>
      <c r="B31" s="10" t="s">
        <v>37</v>
      </c>
      <c r="C31" s="54" t="n">
        <v>5820</v>
      </c>
      <c r="D31" s="54" t="n">
        <v>5520</v>
      </c>
      <c r="E31" s="54" t="n">
        <v>6089</v>
      </c>
      <c r="F31" s="54" t="n">
        <v>5638</v>
      </c>
      <c r="G31" s="54" t="n">
        <v>5382</v>
      </c>
      <c r="H31" s="54" t="n">
        <v>5155</v>
      </c>
      <c r="I31" s="54" t="n">
        <v>5271</v>
      </c>
      <c r="J31" s="54" t="n">
        <v>5537</v>
      </c>
      <c r="K31" s="54" t="n">
        <v>5233</v>
      </c>
      <c r="L31" s="54" t="n">
        <v>5607</v>
      </c>
      <c r="M31" s="54" t="n">
        <v>5668</v>
      </c>
      <c r="N31" s="54" t="n">
        <v>6604</v>
      </c>
      <c r="O31" s="55" t="n">
        <v>67524</v>
      </c>
      <c r="P31" s="14"/>
      <c r="R31" s="19">
        <f>(C31-C117)*100/C117</f>
        <v>2.41520390655932449</v>
      </c>
      <c r="S31" s="19">
        <f>(D31-D117)*100/D117</f>
        <v>1.97672270460003681</v>
      </c>
      <c r="T31" s="19">
        <f>(E31-E117)*100/E117</f>
        <v>2.95472798748784715</v>
      </c>
      <c r="U31" s="19">
        <f>(F31-F117)*100/F117</f>
        <v>9.91860408441779917</v>
      </c>
      <c r="V31" s="19">
        <f>(G31-G117)*100/G117</f>
        <v>2.24164133738601823</v>
      </c>
      <c r="W31" s="19">
        <f>(H31-H117)*100/H117</f>
        <v>5.81956276300933961</v>
      </c>
      <c r="X31" s="19">
        <f>(I31-I117)*100/I117</f>
        <v>0.80321285140562253</v>
      </c>
      <c r="Y31" s="19">
        <f>(J31-J117)*100/J117</f>
        <v>5.94087821677987193</v>
      </c>
      <c r="Z31" s="19">
        <f>(K31-K117)*100/K117</f>
        <v>5.84546925566343045</v>
      </c>
      <c r="AA31" s="19">
        <f>(L31-L117)*100/L117</f>
        <v>7.17767370734970811</v>
      </c>
      <c r="AB31" s="19">
        <f>(M31-M117)*100/M117</f>
        <v>8.8639200998751555</v>
      </c>
      <c r="AC31" s="19">
        <f>(N31-N117)*100/N117</f>
        <v>18.7342682488313557</v>
      </c>
      <c r="AD31" s="19">
        <f>(O31-O117)*100/O117</f>
        <v>6.0460076090413315</v>
      </c>
    </row>
    <row r="32" spans="1:30">
      <c r="A32" s="24" t="n">
        <v>2020</v>
      </c>
      <c r="B32" s="10" t="s">
        <v>38</v>
      </c>
      <c r="C32" s="54" t="n">
        <v>6653</v>
      </c>
      <c r="D32" s="54" t="n">
        <v>6224</v>
      </c>
      <c r="E32" s="54" t="n">
        <v>6893</v>
      </c>
      <c r="F32" s="54" t="n">
        <v>6603</v>
      </c>
      <c r="G32" s="54" t="n">
        <v>6134</v>
      </c>
      <c r="H32" s="54" t="n">
        <v>5905</v>
      </c>
      <c r="I32" s="54" t="n">
        <v>5895</v>
      </c>
      <c r="J32" s="54" t="n">
        <v>6300</v>
      </c>
      <c r="K32" s="54" t="n">
        <v>6112</v>
      </c>
      <c r="L32" s="54" t="n">
        <v>6580</v>
      </c>
      <c r="M32" s="54" t="n">
        <v>6895</v>
      </c>
      <c r="N32" s="54" t="n">
        <v>8534</v>
      </c>
      <c r="O32" s="55" t="n">
        <v>78728</v>
      </c>
      <c r="P32" s="14"/>
      <c r="R32" s="19">
        <f>(C32-C118)*100/C118</f>
        <v>-4.93337620119315545</v>
      </c>
      <c r="S32" s="19">
        <f>(D32-D118)*100/D118</f>
        <v>-8.23104426996940575</v>
      </c>
      <c r="T32" s="19">
        <f>(E32-E118)*100/E118</f>
        <v>-4.78295403529371121</v>
      </c>
      <c r="U32" s="19">
        <f>(F32-F118)*100/F118</f>
        <v>4.11952536760357901</v>
      </c>
      <c r="V32" s="19">
        <f>(G32-G118)*100/G118</f>
        <v>-0.150571765759166549</v>
      </c>
      <c r="W32" s="19">
        <f>(H32-H118)*100/H118</f>
        <v>2.60197211241909576</v>
      </c>
      <c r="X32" s="19">
        <f>(I32-I118)*100/I118</f>
        <v>-3.60559234731420153</v>
      </c>
      <c r="Y32" s="19">
        <f>(J32-J118)*100/J118</f>
        <v>5.20163646990064255</v>
      </c>
      <c r="Z32" s="19">
        <f>(K32-K118)*100/K118</f>
        <v>7.18576000701477469</v>
      </c>
      <c r="AA32" s="19">
        <f>(L32-L118)*100/L118</f>
        <v>7.47243772968558595</v>
      </c>
      <c r="AB32" s="19">
        <f>(M32-M118)*100/M118</f>
        <v>13.7460304367550616</v>
      </c>
      <c r="AC32" s="19">
        <f>(N32-N118)*100/N118</f>
        <v>29.4059668675840626</v>
      </c>
      <c r="AD32" s="19">
        <f>(O32-O118)*100/O118</f>
        <v>3.8008312979388954</v>
      </c>
    </row>
    <row r="33" spans="1:30">
      <c r="A33" s="24" t="n">
        <v>2020</v>
      </c>
      <c r="B33" s="10" t="s">
        <v>39</v>
      </c>
      <c r="C33" s="54" t="n">
        <v>11018</v>
      </c>
      <c r="D33" s="54" t="n">
        <v>10459</v>
      </c>
      <c r="E33" s="54" t="n">
        <v>11272</v>
      </c>
      <c r="F33" s="54" t="n">
        <v>10860</v>
      </c>
      <c r="G33" s="54" t="n">
        <v>9535</v>
      </c>
      <c r="H33" s="54" t="n">
        <v>8986</v>
      </c>
      <c r="I33" s="54" t="n">
        <v>9410</v>
      </c>
      <c r="J33" s="54" t="n">
        <v>9625</v>
      </c>
      <c r="K33" s="54" t="n">
        <v>9267</v>
      </c>
      <c r="L33" s="54" t="n">
        <v>9680</v>
      </c>
      <c r="M33" s="54" t="n">
        <v>10375</v>
      </c>
      <c r="N33" s="54" t="n">
        <v>12742</v>
      </c>
      <c r="O33" s="55" t="n">
        <v>123229</v>
      </c>
      <c r="P33" s="14"/>
      <c r="Q33" s="111" t="s">
        <v>40</v>
      </c>
      <c r="R33" s="19">
        <f>(C33-C119)*100/C119</f>
        <v>-13.2475099405535222</v>
      </c>
      <c r="S33" s="19">
        <f>(D33-D119)*100/D119</f>
        <v>-14.030905803057701</v>
      </c>
      <c r="T33" s="19">
        <f>(E33-E119)*100/E119</f>
        <v>-14.5737021599090557</v>
      </c>
      <c r="U33" s="19">
        <f>(F33-F119)*100/F119</f>
        <v>-3.85551768403346493</v>
      </c>
      <c r="V33" s="19">
        <f>(G33-G119)*100/G119</f>
        <v>-13.2136437071927553</v>
      </c>
      <c r="W33" s="19">
        <f>(H33-H119)*100/H119</f>
        <v>-13.5233970888969086</v>
      </c>
      <c r="X33" s="19">
        <f>(I33-I119)*100/I119</f>
        <v>-12.4834336999232711</v>
      </c>
      <c r="Y33" s="19">
        <f>(J33-J119)*100/J119</f>
        <v>-9.95626447131463799</v>
      </c>
      <c r="Z33" s="19">
        <f>(K33-K119)*100/K119</f>
        <v>-8.62298476556722449</v>
      </c>
      <c r="AA33" s="19">
        <f>(L33-L119)*100/L119</f>
        <v>-11.4809565177632482</v>
      </c>
      <c r="AB33" s="19">
        <f>(M33-M119)*100/M119</f>
        <v>-5.60673262822699847</v>
      </c>
      <c r="AC33" s="19">
        <f>(N33-N119)*100/N119</f>
        <v>7.56146459850163577</v>
      </c>
      <c r="AD33" s="19">
        <f>(O33-O119)*100/O119</f>
        <v>-9.45102909082893028</v>
      </c>
    </row>
    <row r="34" spans="1:30">
      <c r="A34" s="24" t="n">
        <v>2020</v>
      </c>
      <c r="B34" s="10" t="s">
        <v>41</v>
      </c>
      <c r="C34" s="54" t="n">
        <v>16556</v>
      </c>
      <c r="D34" s="54" t="n">
        <v>15783</v>
      </c>
      <c r="E34" s="54" t="n">
        <v>17140</v>
      </c>
      <c r="F34" s="54" t="n">
        <v>16772</v>
      </c>
      <c r="G34" s="54" t="n">
        <v>14716</v>
      </c>
      <c r="H34" s="54" t="n">
        <v>13924</v>
      </c>
      <c r="I34" s="54" t="n">
        <v>14311</v>
      </c>
      <c r="J34" s="54" t="n">
        <v>15494</v>
      </c>
      <c r="K34" s="54" t="n">
        <v>14579</v>
      </c>
      <c r="L34" s="54" t="n">
        <v>15743</v>
      </c>
      <c r="M34" s="54" t="n">
        <v>17317</v>
      </c>
      <c r="N34" s="54" t="n">
        <v>22460</v>
      </c>
      <c r="O34" s="55" t="n">
        <v>194795</v>
      </c>
      <c r="P34" s="14"/>
      <c r="Q34" s="14">
        <f>SUM(O34:O37)</f>
        <v>578499</v>
      </c>
      <c r="R34" s="19">
        <f>(C34-C120)*100/C120</f>
        <v>6.71995358880974614</v>
      </c>
      <c r="S34" s="19">
        <f>(D34-D120)*100/D120</f>
        <v>4.81819691183795484</v>
      </c>
      <c r="T34" s="19">
        <f>(E34-E120)*100/E120</f>
        <v>5.10823572698840955</v>
      </c>
      <c r="U34" s="19">
        <f>(F34-F120)*100/F120</f>
        <v>22.2270806004955546</v>
      </c>
      <c r="V34" s="19">
        <f>(G34-G120)*100/G120</f>
        <v>7.73848744417600098</v>
      </c>
      <c r="W34" s="19">
        <f>(H34-H120)*100/H120</f>
        <v>9.42454665121122304</v>
      </c>
      <c r="X34" s="19">
        <f>(I34-I120)*100/I120</f>
        <v>6.89822595704948682</v>
      </c>
      <c r="Y34" s="19">
        <f>(J34-J120)*100/J120</f>
        <v>15.8429906542056074</v>
      </c>
      <c r="Z34" s="19">
        <f>(K34-K120)*100/K120</f>
        <v>14.5945096189746302</v>
      </c>
      <c r="AA34" s="19">
        <f>(L34-L120)*100/L120</f>
        <v>13.6699218397443989</v>
      </c>
      <c r="AB34" s="19">
        <f>(M34-M120)*100/M120</f>
        <v>22.1550127854686529</v>
      </c>
      <c r="AC34" s="19">
        <f>(N34-N120)*100/N120</f>
        <v>46.4074442253475254</v>
      </c>
      <c r="AD34" s="19">
        <f>(O34-O120)*100/O120</f>
        <v>14.696448469914225</v>
      </c>
    </row>
    <row r="35" spans="1:30">
      <c r="A35" s="24" t="n">
        <v>2020</v>
      </c>
      <c r="B35" s="10" t="s">
        <v>42</v>
      </c>
      <c r="C35" s="54" t="n">
        <v>15577</v>
      </c>
      <c r="D35" s="54" t="n">
        <v>14530</v>
      </c>
      <c r="E35" s="54" t="n">
        <v>16076</v>
      </c>
      <c r="F35" s="54" t="n">
        <v>15569</v>
      </c>
      <c r="G35" s="54" t="n">
        <v>13959</v>
      </c>
      <c r="H35" s="54" t="n">
        <v>13143</v>
      </c>
      <c r="I35" s="54" t="n">
        <v>13202</v>
      </c>
      <c r="J35" s="54" t="n">
        <v>14477</v>
      </c>
      <c r="K35" s="54" t="n">
        <v>13704</v>
      </c>
      <c r="L35" s="54" t="n">
        <v>14762</v>
      </c>
      <c r="M35" s="54" t="n">
        <v>16683</v>
      </c>
      <c r="N35" s="54" t="n">
        <v>21929</v>
      </c>
      <c r="O35" s="55" t="n">
        <v>183611</v>
      </c>
      <c r="P35" s="14"/>
      <c r="Q35" s="14">
        <f>Q34-Q120</f>
        <v>57659.75</v>
      </c>
      <c r="R35" s="19">
        <f>(C35-C121)*100/C121</f>
        <v>-5.30411258700872335</v>
      </c>
      <c r="S35" s="19">
        <f>(D35-D121)*100/D121</f>
        <v>-8.1948568901244716</v>
      </c>
      <c r="T35" s="19">
        <f>(E35-E121)*100/E121</f>
        <v>-5.18850537428306069</v>
      </c>
      <c r="U35" s="19">
        <f>(F35-F121)*100/F121</f>
        <v>10.9140129657334182</v>
      </c>
      <c r="V35" s="19">
        <f>(G35-G121)*100/G121</f>
        <v>2.10291482280656838</v>
      </c>
      <c r="W35" s="19">
        <f>(H35-H121)*100/H121</f>
        <v>4.40481391746435236</v>
      </c>
      <c r="X35" s="19">
        <f>(I35-I121)*100/I121</f>
        <v>-1.55291661229283573</v>
      </c>
      <c r="Y35" s="19">
        <f>(J35-J121)*100/J121</f>
        <v>8.20891338876950449</v>
      </c>
      <c r="Z35" s="19">
        <f>(K35-K121)*100/K121</f>
        <v>8.37270912002530565</v>
      </c>
      <c r="AA35" s="19">
        <f>(L35-L121)*100/L121</f>
        <v>7.55751470882894072</v>
      </c>
      <c r="AB35" s="19">
        <f>(M35-M121)*100/M121</f>
        <v>19.3497040044354627</v>
      </c>
      <c r="AC35" s="19">
        <f>(N35-N121)*100/N121</f>
        <v>42.9041560091885117</v>
      </c>
      <c r="AD35" s="19">
        <f>(O35-O121)*100/O121</f>
        <v>6.74328933924572027</v>
      </c>
    </row>
    <row r="36" spans="1:30">
      <c r="A36" s="24" t="n">
        <v>2020</v>
      </c>
      <c r="B36" s="10" t="s">
        <v>43</v>
      </c>
      <c r="C36" s="54" t="n">
        <v>12282</v>
      </c>
      <c r="D36" s="54" t="n">
        <v>11487</v>
      </c>
      <c r="E36" s="54" t="n">
        <v>12598</v>
      </c>
      <c r="F36" s="54" t="n">
        <v>11993</v>
      </c>
      <c r="G36" s="54" t="n">
        <v>10418</v>
      </c>
      <c r="H36" s="54" t="n">
        <v>9958</v>
      </c>
      <c r="I36" s="54" t="n">
        <v>10273</v>
      </c>
      <c r="J36" s="54" t="n">
        <v>11328</v>
      </c>
      <c r="K36" s="54" t="n">
        <v>10156</v>
      </c>
      <c r="L36" s="54" t="n">
        <v>11389</v>
      </c>
      <c r="M36" s="54" t="n">
        <v>12498</v>
      </c>
      <c r="N36" s="54" t="n">
        <v>16834</v>
      </c>
      <c r="O36" s="55" t="n">
        <v>141214</v>
      </c>
      <c r="P36" s="14"/>
      <c r="R36" s="19">
        <f>(C36-C122)*100/C122</f>
        <v>-0.560671996761461422</v>
      </c>
      <c r="S36" s="19">
        <f>(D36-D122)*100/D122</f>
        <v>-4.15719321666214725</v>
      </c>
      <c r="T36" s="19">
        <f>(E36-E122)*100/E122</f>
        <v>-1.20959046442784612</v>
      </c>
      <c r="U36" s="19">
        <f>(F36-F122)*100/F122</f>
        <v>15.5088969685295321</v>
      </c>
      <c r="V36" s="19">
        <f>(G36-G122)*100/G122</f>
        <v>3.77786078944091663</v>
      </c>
      <c r="W36" s="19">
        <f>(H36-H122)*100/H122</f>
        <v>6.51406567547331239</v>
      </c>
      <c r="X36" s="19">
        <f>(I36-I122)*100/I122</f>
        <v>3.87785024520956547</v>
      </c>
      <c r="Y36" s="19">
        <f>(J36-J122)*100/J122</f>
        <v>15.3828524865676961</v>
      </c>
      <c r="Z36" s="19">
        <f>(K36-K122)*100/K122</f>
        <v>9.14855315833310989</v>
      </c>
      <c r="AA36" s="19">
        <f>(L36-L122)*100/L122</f>
        <v>10.7825494868926608</v>
      </c>
      <c r="AB36" s="19">
        <f>(M36-M122)*100/M122</f>
        <v>19.2841803865425909</v>
      </c>
      <c r="AC36" s="19">
        <f>(N36-N122)*100/N122</f>
        <v>45.1457147784100741</v>
      </c>
      <c r="AD36" s="19">
        <f>(O36-O122)*100/O122</f>
        <v>10.1279174278478248</v>
      </c>
    </row>
    <row r="37" spans="1:30">
      <c r="A37" s="24" t="n">
        <v>2020</v>
      </c>
      <c r="B37" s="10" t="s">
        <v>44</v>
      </c>
      <c r="C37" s="54" t="n">
        <v>4993</v>
      </c>
      <c r="D37" s="54" t="n">
        <v>4759</v>
      </c>
      <c r="E37" s="54" t="n">
        <v>5281</v>
      </c>
      <c r="F37" s="54" t="n">
        <v>4933</v>
      </c>
      <c r="G37" s="54" t="n">
        <v>4366</v>
      </c>
      <c r="H37" s="54" t="n">
        <v>4235</v>
      </c>
      <c r="I37" s="54" t="n">
        <v>4232</v>
      </c>
      <c r="J37" s="54" t="n">
        <v>4768</v>
      </c>
      <c r="K37" s="54" t="n">
        <v>4431</v>
      </c>
      <c r="L37" s="54" t="n">
        <v>4685</v>
      </c>
      <c r="M37" s="54" t="n">
        <v>5222</v>
      </c>
      <c r="N37" s="54" t="n">
        <v>6974</v>
      </c>
      <c r="O37" s="55" t="n">
        <v>58879</v>
      </c>
      <c r="P37" s="14"/>
      <c r="R37" s="19">
        <f>(C37-C123)*100/C123</f>
        <v>2.87951372791428426</v>
      </c>
      <c r="S37" s="19">
        <f>(D37-D123)*100/D123</f>
        <v>1.28764499308289881</v>
      </c>
      <c r="T37" s="19">
        <f>(E37-E123)*100/E123</f>
        <v>4.00275712668012407</v>
      </c>
      <c r="U37" s="19">
        <f>(F37-F123)*100/F123</f>
        <v>20.8328230251071638</v>
      </c>
      <c r="V37" s="19">
        <f>(G37-G123)*100/G123</f>
        <v>10.3849314202642056</v>
      </c>
      <c r="W37" s="19">
        <f>(H37-H123)*100/H123</f>
        <v>15.253776023948836</v>
      </c>
      <c r="X37" s="19">
        <f>(I37-I123)*100/I123</f>
        <v>8.81275310149771762</v>
      </c>
      <c r="Y37" s="19">
        <f>(J37-J123)*100/J123</f>
        <v>21.7413506957742868</v>
      </c>
      <c r="Z37" s="19">
        <f>(K37-K123)*100/K123</f>
        <v>20.7274708807301948</v>
      </c>
      <c r="AA37" s="19">
        <f>(L37-L123)*100/L123</f>
        <v>14.2682926829268286</v>
      </c>
      <c r="AB37" s="19">
        <f>(M37-M123)*100/M123</f>
        <v>24.060105719546236</v>
      </c>
      <c r="AC37" s="19">
        <f>(N37-N123)*100/N123</f>
        <v>50.3665373005605872</v>
      </c>
      <c r="AD37" s="19">
        <f>(O37-O123)*100/O123</f>
        <v>15.9834531665517581</v>
      </c>
    </row>
    <row r="38" spans="1:30">
      <c r="A38" s="20" t="n">
        <v>2019</v>
      </c>
      <c r="B38" s="11" t="s">
        <v>9</v>
      </c>
      <c r="C38" s="51" t="n">
        <v>85105</v>
      </c>
      <c r="D38" s="51" t="n">
        <v>81009</v>
      </c>
      <c r="E38" s="51" t="n">
        <v>86739</v>
      </c>
      <c r="F38" s="51" t="n">
        <v>77410</v>
      </c>
      <c r="G38" s="51" t="n">
        <v>75669</v>
      </c>
      <c r="H38" s="51" t="n">
        <v>73483</v>
      </c>
      <c r="I38" s="51" t="n">
        <v>76926</v>
      </c>
      <c r="J38" s="51" t="n">
        <v>73444</v>
      </c>
      <c r="K38" s="51" t="n">
        <v>71022</v>
      </c>
      <c r="L38" s="51" t="n">
        <v>77006</v>
      </c>
      <c r="M38" s="51" t="n">
        <v>78378</v>
      </c>
      <c r="N38" s="51" t="n">
        <v>83329</v>
      </c>
      <c r="O38" s="51" t="n">
        <v>939520</v>
      </c>
      <c r="P38" s="14"/>
      <c r="R38" s="19">
        <f>(C38-C107)*100/C107</f>
        <v>-2.13682216338510811</v>
      </c>
      <c r="S38" s="19">
        <f>(D38-D107)*100/D107</f>
        <v>-3.00530418228187601</v>
      </c>
      <c r="T38" s="19">
        <f>(E38-E107)*100/E107</f>
        <v>-3.74231852293692535</v>
      </c>
      <c r="U38" s="19">
        <f>(F38-F107)*100/F107</f>
        <v>1.3657731742768473</v>
      </c>
      <c r="V38" s="19">
        <f>(G38-G107)*100/G107</f>
        <v>0.715747441976541054</v>
      </c>
      <c r="W38" s="19">
        <f>(H38-H107)*100/H107</f>
        <v>4.36406631136801781</v>
      </c>
      <c r="X38" s="19">
        <f>(I38-I107)*100/I107</f>
        <v>3.93158236057068713</v>
      </c>
      <c r="Y38" s="19">
        <f>(J38-J107)*100/J107</f>
        <v>-0.278685797886604414</v>
      </c>
      <c r="Z38" s="19">
        <f>(K38-K107)*100/K107</f>
        <v>1.76602497510370471</v>
      </c>
      <c r="AA38" s="19">
        <f>(L38-L107)*100/L107</f>
        <v>1.901910511951038</v>
      </c>
      <c r="AB38" s="19">
        <f>(M38-M107)*100/M107</f>
        <v>2.73120189267212155</v>
      </c>
      <c r="AC38" s="19">
        <f>(N38-N107)*100/N107</f>
        <v>0.920136733711399835</v>
      </c>
      <c r="AD38" s="19">
        <f>(O38-O107)*100/O107</f>
        <v>0.549128895995136901</v>
      </c>
    </row>
    <row r="39" spans="1:30">
      <c r="A39" s="22" t="n">
        <v>2019</v>
      </c>
      <c r="B39" s="8" t="s">
        <v>26</v>
      </c>
      <c r="C39" s="52" t="n">
        <v>333</v>
      </c>
      <c r="D39" s="52" t="n">
        <v>326</v>
      </c>
      <c r="E39" s="52" t="n">
        <v>320</v>
      </c>
      <c r="F39" s="52" t="n">
        <v>294</v>
      </c>
      <c r="G39" s="52" t="n">
        <v>272</v>
      </c>
      <c r="H39" s="52" t="n">
        <v>297</v>
      </c>
      <c r="I39" s="52" t="n">
        <v>283</v>
      </c>
      <c r="J39" s="52" t="n">
        <v>283</v>
      </c>
      <c r="K39" s="52" t="n">
        <v>285</v>
      </c>
      <c r="L39" s="52" t="n">
        <v>279</v>
      </c>
      <c r="M39" s="52" t="n">
        <v>276</v>
      </c>
      <c r="N39" s="52" t="n">
        <v>308</v>
      </c>
      <c r="O39" s="52" t="n">
        <v>3556</v>
      </c>
      <c r="P39" s="14"/>
      <c r="R39" s="19">
        <f>(C39-C108)*100/C108</f>
        <v>3.9001560062402497</v>
      </c>
      <c r="S39" s="19">
        <f>(D39-D108)*100/D108</f>
        <v>9.03010033444816074</v>
      </c>
      <c r="T39" s="19">
        <f>(E39-E108)*100/E108</f>
        <v>-7.0442992011619463</v>
      </c>
      <c r="U39" s="19">
        <f>(F39-F108)*100/F108</f>
        <v>-0.843170320404721707</v>
      </c>
      <c r="V39" s="19">
        <f>(G39-G108)*100/G108</f>
        <v>-5.96369922212618864</v>
      </c>
      <c r="W39" s="19">
        <f>(H39-H108)*100/H108</f>
        <v>-1.32890365448504988</v>
      </c>
      <c r="X39" s="19">
        <f>(I39-I108)*100/I108</f>
        <v>-7.7424612876935619</v>
      </c>
      <c r="Y39" s="19">
        <f>(J39-J108)*100/J108</f>
        <v>-5.27196652719665249</v>
      </c>
      <c r="Z39" s="19">
        <f>(K39-K108)*100/K108</f>
        <v>0.352112676056338003</v>
      </c>
      <c r="AA39" s="19">
        <f>(L39-L108)*100/L108</f>
        <v>-6.53266331658291488</v>
      </c>
      <c r="AB39" s="19">
        <f>(M39-M108)*100/M108</f>
        <v>-2.90237467018469673</v>
      </c>
      <c r="AC39" s="19">
        <f>(N39-N108)*100/N108</f>
        <v>-1.28205128205128215</v>
      </c>
      <c r="AD39" s="19">
        <f>(O39-O108)*100/O108</f>
        <v>-2.16658642272508439</v>
      </c>
    </row>
    <row r="40" spans="1:30">
      <c r="A40" s="22" t="n">
        <v>2019</v>
      </c>
      <c r="B40" s="8" t="s">
        <v>27</v>
      </c>
      <c r="C40" s="52" t="n">
        <v>333</v>
      </c>
      <c r="D40" s="52" t="n">
        <v>327</v>
      </c>
      <c r="E40" s="52" t="n">
        <v>332</v>
      </c>
      <c r="F40" s="52" t="n">
        <v>305</v>
      </c>
      <c r="G40" s="52" t="n">
        <v>337</v>
      </c>
      <c r="H40" s="52" t="n">
        <v>335</v>
      </c>
      <c r="I40" s="52" t="n">
        <v>370</v>
      </c>
      <c r="J40" s="52" t="n">
        <v>363</v>
      </c>
      <c r="K40" s="52" t="n">
        <v>303</v>
      </c>
      <c r="L40" s="52" t="n">
        <v>319</v>
      </c>
      <c r="M40" s="52" t="n">
        <v>327</v>
      </c>
      <c r="N40" s="52" t="n">
        <v>318</v>
      </c>
      <c r="O40" s="52" t="n">
        <v>3969</v>
      </c>
      <c r="P40" s="14"/>
      <c r="R40" s="19">
        <f>(C40-C109)*100/C109</f>
        <v>-9.69491525423728895</v>
      </c>
      <c r="S40" s="19">
        <f>(D40-D109)*100/D109</f>
        <v>-2.46085011185682312</v>
      </c>
      <c r="T40" s="19">
        <f>(E40-E109)*100/E109</f>
        <v>-5.81560283687943258</v>
      </c>
      <c r="U40" s="19">
        <f>(F40-F109)*100/F109</f>
        <v>-7.50568612585291906</v>
      </c>
      <c r="V40" s="19">
        <f>(G40-G109)*100/G109</f>
        <v>-6.38888888888888928</v>
      </c>
      <c r="W40" s="19">
        <f>(H40-H109)*100/H109</f>
        <v>-3.17919075144508678</v>
      </c>
      <c r="X40" s="19">
        <f>(I40-I109)*100/I109</f>
        <v>0.611828687967369156</v>
      </c>
      <c r="Y40" s="19">
        <f>(J40-J109)*100/J109</f>
        <v>0.276243093922651939</v>
      </c>
      <c r="Z40" s="19">
        <f>(K40-K109)*100/K109</f>
        <v>-11.0785033015407191</v>
      </c>
      <c r="AA40" s="19">
        <f>(L40-L109)*100/L109</f>
        <v>-6.10743193524650518</v>
      </c>
      <c r="AB40" s="19">
        <f>(M40-M109)*100/M109</f>
        <v>-2.75092936802973975</v>
      </c>
      <c r="AC40" s="19">
        <f>(N40-N109)*100/N109</f>
        <v>-5.28667163067758761</v>
      </c>
      <c r="AD40" s="19">
        <f>(O40-O109)*100/O109</f>
        <v>-4.92274523895077287</v>
      </c>
    </row>
    <row r="41" spans="1:30">
      <c r="A41" s="22" t="n">
        <v>2019</v>
      </c>
      <c r="B41" s="8" t="s">
        <v>29</v>
      </c>
      <c r="C41" s="52" t="n">
        <v>232</v>
      </c>
      <c r="D41" s="52" t="n">
        <v>199</v>
      </c>
      <c r="E41" s="52" t="n">
        <v>228</v>
      </c>
      <c r="F41" s="52" t="n">
        <v>238</v>
      </c>
      <c r="G41" s="52" t="n">
        <v>220</v>
      </c>
      <c r="H41" s="52" t="n">
        <v>224</v>
      </c>
      <c r="I41" s="52" t="n">
        <v>218</v>
      </c>
      <c r="J41" s="52" t="n">
        <v>215</v>
      </c>
      <c r="K41" s="52" t="n">
        <v>219</v>
      </c>
      <c r="L41" s="52" t="n">
        <v>213</v>
      </c>
      <c r="M41" s="52" t="n">
        <v>209</v>
      </c>
      <c r="N41" s="52" t="n">
        <v>220</v>
      </c>
      <c r="O41" s="52" t="n">
        <v>2635</v>
      </c>
      <c r="P41" s="14"/>
      <c r="R41" s="19">
        <f>(C41-C110)*100/C110</f>
        <v>-3.13152400835073053</v>
      </c>
      <c r="S41" s="19">
        <f>(D41-D110)*100/D110</f>
        <v>-5.91016548463356983</v>
      </c>
      <c r="T41" s="19">
        <f>(E41-E110)*100/E110</f>
        <v>-4.30220356768100753</v>
      </c>
      <c r="U41" s="19">
        <f>(F41-F110)*100/F110</f>
        <v>4.27163198247535636</v>
      </c>
      <c r="V41" s="19">
        <f>(G41-G110)*100/G110</f>
        <v>-1.12359550561797761</v>
      </c>
      <c r="W41" s="19">
        <f>(H41-H110)*100/H110</f>
        <v>0.787401574803149629</v>
      </c>
      <c r="X41" s="19">
        <f>(I41-I110)*100/I110</f>
        <v>-4.2810098792535678</v>
      </c>
      <c r="Y41" s="19">
        <f>(J41-J110)*100/J110</f>
        <v>-5.90809628008752696</v>
      </c>
      <c r="Z41" s="19">
        <f>(K41-K110)*100/K110</f>
        <v>4.7846889952153111</v>
      </c>
      <c r="AA41" s="19">
        <f>(L41-L110)*100/L110</f>
        <v>-3.29171396140749151</v>
      </c>
      <c r="AB41" s="19">
        <f>(M41-M110)*100/M110</f>
        <v>0.239808153477218244</v>
      </c>
      <c r="AC41" s="19">
        <f>(N41-N110)*100/N110</f>
        <v>3.52941176470588225</v>
      </c>
      <c r="AD41" s="19">
        <f>(O41-O110)*100/O110</f>
        <v>-1.26463700234192045</v>
      </c>
    </row>
    <row r="42" spans="1:30">
      <c r="A42" s="22" t="n">
        <v>2019</v>
      </c>
      <c r="B42" s="8" t="s">
        <v>30</v>
      </c>
      <c r="C42" s="52" t="n">
        <v>306</v>
      </c>
      <c r="D42" s="52" t="n">
        <v>323</v>
      </c>
      <c r="E42" s="52" t="n">
        <v>335</v>
      </c>
      <c r="F42" s="52" t="n">
        <v>308</v>
      </c>
      <c r="G42" s="52" t="n">
        <v>289</v>
      </c>
      <c r="H42" s="52" t="n">
        <v>336</v>
      </c>
      <c r="I42" s="52" t="n">
        <v>317</v>
      </c>
      <c r="J42" s="52" t="n">
        <v>343</v>
      </c>
      <c r="K42" s="52" t="n">
        <v>324</v>
      </c>
      <c r="L42" s="52" t="n">
        <v>334</v>
      </c>
      <c r="M42" s="52" t="n">
        <v>326</v>
      </c>
      <c r="N42" s="52" t="n">
        <v>358</v>
      </c>
      <c r="O42" s="52" t="n">
        <v>3899</v>
      </c>
      <c r="P42" s="14"/>
      <c r="R42" s="19">
        <f>(C42-C111)*100/C111</f>
        <v>1.07349298100743185</v>
      </c>
      <c r="S42" s="19">
        <f>(D42-D111)*100/D111</f>
        <v>7.57701915070774312</v>
      </c>
      <c r="T42" s="19">
        <f>(E42-E111)*100/E111</f>
        <v>-0.445765230312035676</v>
      </c>
      <c r="U42" s="19">
        <f>(F42-F111)*100/F111</f>
        <v>-0.0811030008110300038</v>
      </c>
      <c r="V42" s="19">
        <f>(G42-G111)*100/G111</f>
        <v>-14.7492625368731556</v>
      </c>
      <c r="W42" s="19">
        <f>(H42-H111)*100/H111</f>
        <v>7.60608486789431559</v>
      </c>
      <c r="X42" s="19">
        <f>(I42-I111)*100/I111</f>
        <v>2.75526742301458683</v>
      </c>
      <c r="Y42" s="19">
        <f>(J42-J111)*100/J111</f>
        <v>6.93686671862821491</v>
      </c>
      <c r="Z42" s="19">
        <f>(K42-K111)*100/K111</f>
        <v>7.73067331670822977</v>
      </c>
      <c r="AA42" s="19">
        <f>(L42-L111)*100/L111</f>
        <v>5.27974783293932237</v>
      </c>
      <c r="AB42" s="19">
        <f>(M42-M111)*100/M111</f>
        <v>1.0069713400464757</v>
      </c>
      <c r="AC42" s="19">
        <f>(N42-N111)*100/N111</f>
        <v>8.07547169811320842</v>
      </c>
      <c r="AD42" s="19">
        <f>(O42-O111)*100/O111</f>
        <v>2.59851325570686154</v>
      </c>
    </row>
    <row r="43" spans="1:30">
      <c r="A43" s="22" t="n">
        <v>2019</v>
      </c>
      <c r="B43" s="8" t="s">
        <v>31</v>
      </c>
      <c r="C43" s="52" t="n">
        <v>485</v>
      </c>
      <c r="D43" s="52" t="n">
        <v>449</v>
      </c>
      <c r="E43" s="52" t="n">
        <v>498</v>
      </c>
      <c r="F43" s="52" t="n">
        <v>416</v>
      </c>
      <c r="G43" s="52" t="n">
        <v>445</v>
      </c>
      <c r="H43" s="52" t="n">
        <v>476</v>
      </c>
      <c r="I43" s="52" t="n">
        <v>443</v>
      </c>
      <c r="J43" s="52" t="n">
        <v>448</v>
      </c>
      <c r="K43" s="52" t="n">
        <v>432</v>
      </c>
      <c r="L43" s="52" t="n">
        <v>445</v>
      </c>
      <c r="M43" s="52" t="n">
        <v>470</v>
      </c>
      <c r="N43" s="52" t="n">
        <v>428</v>
      </c>
      <c r="O43" s="52" t="n">
        <v>5435</v>
      </c>
      <c r="P43" s="14"/>
      <c r="R43" s="19">
        <f>(C43-C112)*100/C112</f>
        <v>-2.16843166918809871</v>
      </c>
      <c r="S43" s="19">
        <f>(D43-D112)*100/D112</f>
        <v>-4.67091295116772809</v>
      </c>
      <c r="T43" s="19">
        <f>(E43-E112)*100/E112</f>
        <v>-1.38613861386138604</v>
      </c>
      <c r="U43" s="19">
        <f>(F43-F112)*100/F112</f>
        <v>-5.72237960339943363</v>
      </c>
      <c r="V43" s="19">
        <f>(G43-G112)*100/G112</f>
        <v>-4.91452991452991483</v>
      </c>
      <c r="W43" s="19">
        <f>(H43-H112)*100/H112</f>
        <v>7.14687675858187976</v>
      </c>
      <c r="X43" s="19">
        <f>(I43-I112)*100/I112</f>
        <v>-4.00866738894907915</v>
      </c>
      <c r="Y43" s="19">
        <f>(J43-J112)*100/J112</f>
        <v>-2.81995661605206074</v>
      </c>
      <c r="Z43" s="19">
        <f>(K43-K112)*100/K112</f>
        <v>-0.518134715025906711</v>
      </c>
      <c r="AA43" s="19">
        <f>(L43-L112)*100/L112</f>
        <v>0.112485939257592804</v>
      </c>
      <c r="AB43" s="19">
        <f>(M43-M112)*100/M112</f>
        <v>3.6383682469680263</v>
      </c>
      <c r="AC43" s="19">
        <f>(N43-N112)*100/N112</f>
        <v>-6.34573304157549245</v>
      </c>
      <c r="AD43" s="19">
        <f>(O43-O112)*100/O112</f>
        <v>-1.84215279031966777</v>
      </c>
    </row>
    <row r="44" spans="1:30">
      <c r="A44" s="22" t="n">
        <v>2019</v>
      </c>
      <c r="B44" s="8" t="s">
        <v>32</v>
      </c>
      <c r="C44" s="52" t="n">
        <v>952</v>
      </c>
      <c r="D44" s="52" t="n">
        <v>851</v>
      </c>
      <c r="E44" s="52" t="n">
        <v>892</v>
      </c>
      <c r="F44" s="52" t="n">
        <v>850</v>
      </c>
      <c r="G44" s="52" t="n">
        <v>823</v>
      </c>
      <c r="H44" s="52" t="n">
        <v>857</v>
      </c>
      <c r="I44" s="52" t="n">
        <v>814</v>
      </c>
      <c r="J44" s="52" t="n">
        <v>824</v>
      </c>
      <c r="K44" s="52" t="n">
        <v>781</v>
      </c>
      <c r="L44" s="52" t="n">
        <v>847</v>
      </c>
      <c r="M44" s="52" t="n">
        <v>814</v>
      </c>
      <c r="N44" s="52" t="n">
        <v>835</v>
      </c>
      <c r="O44" s="52" t="n">
        <v>10140</v>
      </c>
      <c r="P44" s="14"/>
      <c r="R44" s="19">
        <f>(C44-C113)*100/C113</f>
        <v>-9.69883803651885223</v>
      </c>
      <c r="S44" s="19">
        <f>(D44-D113)*100/D113</f>
        <v>-11.4003123373243103</v>
      </c>
      <c r="T44" s="19">
        <f>(E44-E113)*100/E113</f>
        <v>-15.2896486229819555</v>
      </c>
      <c r="U44" s="19">
        <f>(F44-F113)*100/F113</f>
        <v>-11.5044247787610612</v>
      </c>
      <c r="V44" s="19">
        <f>(G44-G113)*100/G113</f>
        <v>-12.8639491794600325</v>
      </c>
      <c r="W44" s="19">
        <f>(H44-H113)*100/H113</f>
        <v>-7.75026910656620061</v>
      </c>
      <c r="X44" s="19">
        <f>(I44-I113)*100/I113</f>
        <v>-14.4957983193277311</v>
      </c>
      <c r="Y44" s="19">
        <f>(J44-J113)*100/J113</f>
        <v>-11.2068965517241388</v>
      </c>
      <c r="Z44" s="19">
        <f>(K44-K113)*100/K113</f>
        <v>-13.7969094922737305</v>
      </c>
      <c r="AA44" s="19">
        <f>(L44-L113)*100/L113</f>
        <v>-8.65462388784038872</v>
      </c>
      <c r="AB44" s="19">
        <f>(M44-M113)*100/M113</f>
        <v>-9.58067203554568181</v>
      </c>
      <c r="AC44" s="19">
        <f>(N44-N113)*100/N113</f>
        <v>-9.31306000543035495</v>
      </c>
      <c r="AD44" s="19">
        <f>(O44-O113)*100/O113</f>
        <v>-11.332633788037775</v>
      </c>
    </row>
    <row r="45" spans="1:30">
      <c r="A45" s="22" t="n">
        <v>2019</v>
      </c>
      <c r="B45" s="8" t="s">
        <v>34</v>
      </c>
      <c r="C45" s="52" t="n">
        <v>1981</v>
      </c>
      <c r="D45" s="52" t="n">
        <v>1852</v>
      </c>
      <c r="E45" s="52" t="n">
        <v>1961</v>
      </c>
      <c r="F45" s="52" t="n">
        <v>1770</v>
      </c>
      <c r="G45" s="52" t="n">
        <v>1703</v>
      </c>
      <c r="H45" s="52" t="n">
        <v>1758</v>
      </c>
      <c r="I45" s="52" t="n">
        <v>1762</v>
      </c>
      <c r="J45" s="52" t="n">
        <v>1740</v>
      </c>
      <c r="K45" s="52" t="n">
        <v>1743</v>
      </c>
      <c r="L45" s="52" t="n">
        <v>1698</v>
      </c>
      <c r="M45" s="52" t="n">
        <v>1695</v>
      </c>
      <c r="N45" s="52" t="n">
        <v>1752</v>
      </c>
      <c r="O45" s="52" t="n">
        <v>21415</v>
      </c>
      <c r="P45" s="14"/>
      <c r="R45" s="19">
        <f>(C45-C114)*100/C114</f>
        <v>-3.11774055508008319</v>
      </c>
      <c r="S45" s="19">
        <f>(D45-D114)*100/D114</f>
        <v>-3.94190871369294626</v>
      </c>
      <c r="T45" s="19">
        <f>(E45-E114)*100/E114</f>
        <v>-5.47119787900698995</v>
      </c>
      <c r="U45" s="19">
        <f>(F45-F114)*100/F114</f>
        <v>-4.74909188752858835</v>
      </c>
      <c r="V45" s="19">
        <f>(G45-G114)*100/G114</f>
        <v>-9.82261053746359458</v>
      </c>
      <c r="W45" s="19">
        <f>(H45-H114)*100/H114</f>
        <v>-4.18313121678702782</v>
      </c>
      <c r="X45" s="19">
        <f>(I45-I114)*100/I114</f>
        <v>-3.75529154718011737</v>
      </c>
      <c r="Y45" s="19">
        <f>(J45-J114)*100/J114</f>
        <v>-5.37049626104690692</v>
      </c>
      <c r="Z45" s="19">
        <f>(K45-K114)*100/K114</f>
        <v>-1.12040845270174438</v>
      </c>
      <c r="AA45" s="19">
        <f>(L45-L114)*100/L114</f>
        <v>-9.50033311125916136</v>
      </c>
      <c r="AB45" s="19">
        <f>(M45-M114)*100/M114</f>
        <v>-6.88092295014421129</v>
      </c>
      <c r="AC45" s="19">
        <f>(N45-N114)*100/N114</f>
        <v>-6.7216824171436178</v>
      </c>
      <c r="AD45" s="19">
        <f>(O45-O114)*100/O114</f>
        <v>-5.39301768220624478</v>
      </c>
    </row>
    <row r="46" spans="1:30">
      <c r="A46" s="22" t="n">
        <v>2019</v>
      </c>
      <c r="B46" s="8" t="s">
        <v>35</v>
      </c>
      <c r="C46" s="52" t="n">
        <v>3132</v>
      </c>
      <c r="D46" s="52" t="n">
        <v>2949</v>
      </c>
      <c r="E46" s="52" t="n">
        <v>3129</v>
      </c>
      <c r="F46" s="52" t="n">
        <v>2956</v>
      </c>
      <c r="G46" s="52" t="n">
        <v>2963</v>
      </c>
      <c r="H46" s="52" t="n">
        <v>2908</v>
      </c>
      <c r="I46" s="52" t="n">
        <v>2990</v>
      </c>
      <c r="J46" s="52" t="n">
        <v>2821</v>
      </c>
      <c r="K46" s="52" t="n">
        <v>2769</v>
      </c>
      <c r="L46" s="52" t="n">
        <v>2900</v>
      </c>
      <c r="M46" s="52" t="n">
        <v>2969</v>
      </c>
      <c r="N46" s="52" t="n">
        <v>3066</v>
      </c>
      <c r="O46" s="52" t="n">
        <v>35552</v>
      </c>
      <c r="P46" s="14"/>
      <c r="R46" s="19">
        <f>(C46-C115)*100/C115</f>
        <v>-2.30055369258363873</v>
      </c>
      <c r="S46" s="19">
        <f>(D46-D115)*100/D115</f>
        <v>-1.32998745294855714</v>
      </c>
      <c r="T46" s="19">
        <f>(E46-E115)*100/E115</f>
        <v>-4.73435834982493553</v>
      </c>
      <c r="U46" s="19">
        <f>(F46-F115)*100/F115</f>
        <v>-0.42108809162876879</v>
      </c>
      <c r="V46" s="19">
        <f>(G46-G115)*100/G115</f>
        <v>1.13490912193873195</v>
      </c>
      <c r="W46" s="19">
        <f>(H46-H115)*100/H115</f>
        <v>2.88342473023173529</v>
      </c>
      <c r="X46" s="19">
        <f>(I46-I115)*100/I115</f>
        <v>2.22222222222222232</v>
      </c>
      <c r="Y46" s="19">
        <f>(J46-J115)*100/J115</f>
        <v>-1.7586627198328399</v>
      </c>
      <c r="Z46" s="19">
        <f>(K46-K115)*100/K115</f>
        <v>0.280669986419194206</v>
      </c>
      <c r="AA46" s="19">
        <f>(L46-L115)*100/L115</f>
        <v>-1.34376594658955595</v>
      </c>
      <c r="AB46" s="19">
        <f>(M46-M115)*100/M115</f>
        <v>2.04502491837085421</v>
      </c>
      <c r="AC46" s="19">
        <f>(N46-N115)*100/N115</f>
        <v>1.62412993039443165</v>
      </c>
      <c r="AD46" s="19">
        <f>(O46-O115)*100/O115</f>
        <v>-0.211914953336607947</v>
      </c>
    </row>
    <row r="47" spans="1:30">
      <c r="A47" s="22" t="n">
        <v>2019</v>
      </c>
      <c r="B47" s="8" t="s">
        <v>36</v>
      </c>
      <c r="C47" s="52" t="n">
        <v>4424</v>
      </c>
      <c r="D47" s="52" t="n">
        <v>4060</v>
      </c>
      <c r="E47" s="52" t="n">
        <v>4499</v>
      </c>
      <c r="F47" s="52" t="n">
        <v>3965</v>
      </c>
      <c r="G47" s="52" t="n">
        <v>4014</v>
      </c>
      <c r="H47" s="52" t="n">
        <v>3936</v>
      </c>
      <c r="I47" s="52" t="n">
        <v>4072</v>
      </c>
      <c r="J47" s="52" t="n">
        <v>3904</v>
      </c>
      <c r="K47" s="52" t="n">
        <v>3756</v>
      </c>
      <c r="L47" s="52" t="n">
        <v>4075</v>
      </c>
      <c r="M47" s="52" t="n">
        <v>4065</v>
      </c>
      <c r="N47" s="52" t="n">
        <v>4196</v>
      </c>
      <c r="O47" s="52" t="n">
        <v>48966</v>
      </c>
      <c r="P47" s="14"/>
      <c r="R47" s="19">
        <f>(C47-C116)*100/C116</f>
        <v>0.952706942780535115</v>
      </c>
      <c r="S47" s="19">
        <f>(D47-D116)*100/D116</f>
        <v>-0.860753311763628659</v>
      </c>
      <c r="T47" s="19">
        <f>(E47-E116)*100/E116</f>
        <v>0.390494254155974563</v>
      </c>
      <c r="U47" s="19">
        <f>(F47-F116)*100/F116</f>
        <v>-0.50188205771643668</v>
      </c>
      <c r="V47" s="19">
        <f>(G47-G116)*100/G116</f>
        <v>1.0764872521246458</v>
      </c>
      <c r="W47" s="19">
        <f>(H47-H116)*100/H116</f>
        <v>2.51334809219950506</v>
      </c>
      <c r="X47" s="19">
        <f>(I47-I116)*100/I116</f>
        <v>2.7569238533846443</v>
      </c>
      <c r="Y47" s="19">
        <f>(J47-J116)*100/J116</f>
        <v>-1.10822620480020273</v>
      </c>
      <c r="Z47" s="19">
        <f>(K47-K116)*100/K116</f>
        <v>2.60893320584619604</v>
      </c>
      <c r="AA47" s="19">
        <f>(L47-L116)*100/L116</f>
        <v>2.87806109568290847</v>
      </c>
      <c r="AB47" s="19">
        <f>(M47-M116)*100/M116</f>
        <v>2.69689888208172812</v>
      </c>
      <c r="AC47" s="19">
        <f>(N47-N116)*100/N116</f>
        <v>0.388779233207727728</v>
      </c>
      <c r="AD47" s="19">
        <f>(O47-O116)*100/O116</f>
        <v>1.11771356589347381</v>
      </c>
    </row>
    <row r="48" spans="1:30">
      <c r="A48" s="22" t="n">
        <v>2019</v>
      </c>
      <c r="B48" s="8" t="s">
        <v>37</v>
      </c>
      <c r="C48" s="52" t="n">
        <v>5824</v>
      </c>
      <c r="D48" s="52" t="n">
        <v>5617</v>
      </c>
      <c r="E48" s="52" t="n">
        <v>5827</v>
      </c>
      <c r="F48" s="52" t="n">
        <v>5340</v>
      </c>
      <c r="G48" s="52" t="n">
        <v>5426</v>
      </c>
      <c r="H48" s="52" t="n">
        <v>5122</v>
      </c>
      <c r="I48" s="52" t="n">
        <v>5527</v>
      </c>
      <c r="J48" s="52" t="n">
        <v>5294</v>
      </c>
      <c r="K48" s="52" t="n">
        <v>5124</v>
      </c>
      <c r="L48" s="52" t="n">
        <v>5361</v>
      </c>
      <c r="M48" s="52" t="n">
        <v>5287</v>
      </c>
      <c r="N48" s="52" t="n">
        <v>5755</v>
      </c>
      <c r="O48" s="52" t="n">
        <v>65504</v>
      </c>
      <c r="P48" s="14"/>
      <c r="R48" s="19">
        <f>(C48-C117)*100/C117</f>
        <v>2.48559236285249208</v>
      </c>
      <c r="S48" s="19">
        <f>(D48-D117)*100/D117</f>
        <v>3.76870496951782741</v>
      </c>
      <c r="T48" s="19">
        <f>(E48-E117)*100/E117</f>
        <v>-1.47525045441095664</v>
      </c>
      <c r="U48" s="19">
        <f>(F48-F117)*100/F117</f>
        <v>4.10878783447872475</v>
      </c>
      <c r="V48" s="19">
        <f>(G48-G117)*100/G117</f>
        <v>3.07750759878419444</v>
      </c>
      <c r="W48" s="19">
        <f>(H48-H117)*100/H117</f>
        <v>5.142153340860105</v>
      </c>
      <c r="X48" s="19">
        <f>(I48-I117)*100/I117</f>
        <v>5.69898642187798821</v>
      </c>
      <c r="Y48" s="19">
        <f>(J48-J117)*100/J117</f>
        <v>1.29149526451736341</v>
      </c>
      <c r="Z48" s="19">
        <f>(K48-K117)*100/K117</f>
        <v>3.64077669902912637</v>
      </c>
      <c r="AA48" s="19">
        <f>(L48-L117)*100/L117</f>
        <v>2.47538946764790202</v>
      </c>
      <c r="AB48" s="19">
        <f>(M48-M117)*100/M117</f>
        <v>1.54614424277345623</v>
      </c>
      <c r="AC48" s="19">
        <f>(N48-N117)*100/N117</f>
        <v>3.46997482919813027</v>
      </c>
      <c r="AD48" s="19">
        <f>(O48-O117)*100/O117</f>
        <v>2.87361060397256338</v>
      </c>
    </row>
    <row r="49" spans="1:30">
      <c r="A49" s="22" t="n">
        <v>2019</v>
      </c>
      <c r="B49" s="8" t="s">
        <v>38</v>
      </c>
      <c r="C49" s="52" t="n">
        <v>6542</v>
      </c>
      <c r="D49" s="52" t="n">
        <v>6391</v>
      </c>
      <c r="E49" s="52" t="n">
        <v>6703</v>
      </c>
      <c r="F49" s="52" t="n">
        <v>6140</v>
      </c>
      <c r="G49" s="52" t="n">
        <v>6010</v>
      </c>
      <c r="H49" s="52" t="n">
        <v>5746</v>
      </c>
      <c r="I49" s="52" t="n">
        <v>6129</v>
      </c>
      <c r="J49" s="52" t="n">
        <v>5839</v>
      </c>
      <c r="K49" s="52" t="n">
        <v>5593</v>
      </c>
      <c r="L49" s="52" t="n">
        <v>6116</v>
      </c>
      <c r="M49" s="52" t="n">
        <v>6115</v>
      </c>
      <c r="N49" s="52" t="n">
        <v>6566</v>
      </c>
      <c r="O49" s="52" t="n">
        <v>73890</v>
      </c>
      <c r="P49" s="14"/>
      <c r="R49" s="19">
        <f>(C49-C118)*100/C118</f>
        <v>-6.51948701461079594</v>
      </c>
      <c r="S49" s="19">
        <f>(D49-D118)*100/D118</f>
        <v>-5.76873456448818622</v>
      </c>
      <c r="T49" s="19">
        <f>(E49-E118)*100/E118</f>
        <v>-7.40753531097834728</v>
      </c>
      <c r="U49" s="19">
        <f>(F49-F118)*100/F118</f>
        <v>-3.1812985374699414</v>
      </c>
      <c r="V49" s="19">
        <f>(G49-G118)*100/G118</f>
        <v>-2.16904732836853453</v>
      </c>
      <c r="W49" s="19">
        <f>(H49-H118)*100/H118</f>
        <v>-0.160722818296338144</v>
      </c>
      <c r="X49" s="19">
        <f>(I49-I118)*100/I118</f>
        <v>0.220750551876379664</v>
      </c>
      <c r="Y49" s="19">
        <f>(J49-J118)*100/J118</f>
        <v>-2.49645153210319792</v>
      </c>
      <c r="Z49" s="19">
        <f>(K49-K118)*100/K118</f>
        <v>-1.91591038625104115</v>
      </c>
      <c r="AA49" s="19">
        <f>(L49-L118)*100/L118</f>
        <v>-0.106165781951817073</v>
      </c>
      <c r="AB49" s="19">
        <f>(M49-M118)*100/M118</f>
        <v>0.878459190827731362</v>
      </c>
      <c r="AC49" s="19">
        <f>(N49-N118)*100/N118</f>
        <v>-0.435952841275256819</v>
      </c>
      <c r="AD49" s="19">
        <f>(O49-O118)*100/O118</f>
        <v>-2.57794654246640365</v>
      </c>
    </row>
    <row r="50" spans="1:30">
      <c r="A50" s="22" t="n">
        <v>2019</v>
      </c>
      <c r="B50" s="8" t="s">
        <v>39</v>
      </c>
      <c r="C50" s="52" t="n">
        <v>11790</v>
      </c>
      <c r="D50" s="52" t="n">
        <v>11199</v>
      </c>
      <c r="E50" s="52" t="n">
        <v>12089</v>
      </c>
      <c r="F50" s="52" t="n">
        <v>10862</v>
      </c>
      <c r="G50" s="52" t="n">
        <v>10606</v>
      </c>
      <c r="H50" s="52" t="n">
        <v>10217</v>
      </c>
      <c r="I50" s="52" t="n">
        <v>10452</v>
      </c>
      <c r="J50" s="52" t="n">
        <v>10041</v>
      </c>
      <c r="K50" s="52" t="n">
        <v>9713</v>
      </c>
      <c r="L50" s="52" t="n">
        <v>10518</v>
      </c>
      <c r="M50" s="52" t="n">
        <v>10513</v>
      </c>
      <c r="N50" s="52" t="n">
        <v>11065</v>
      </c>
      <c r="O50" s="52" t="n">
        <v>129065</v>
      </c>
      <c r="P50" s="14"/>
      <c r="R50" s="19">
        <f>(C50-C119)*100/C119</f>
        <v>-7.16900909413015253</v>
      </c>
      <c r="S50" s="19">
        <f>(D50-D119)*100/D119</f>
        <v>-7.94838073319085936</v>
      </c>
      <c r="T50" s="19">
        <f>(E50-E119)*100/E119</f>
        <v>-8.38196286472148522</v>
      </c>
      <c r="U50" s="19">
        <f>(F50-F119)*100/F119</f>
        <v>-3.83781151786109511</v>
      </c>
      <c r="V50" s="19">
        <f>(G50-G119)*100/G119</f>
        <v>-3.46553803445058817</v>
      </c>
      <c r="W50" s="19">
        <f>(H50-H119)*100/H119</f>
        <v>-1.67689161554192223</v>
      </c>
      <c r="X50" s="19">
        <f>(I50-I119)*100/I119</f>
        <v>-2.79243879188076916</v>
      </c>
      <c r="Y50" s="19">
        <f>(J50-J119)*100/J119</f>
        <v>-6.06450405781509438</v>
      </c>
      <c r="Z50" s="19">
        <f>(K50-K119)*100/K119</f>
        <v>-4.22521323275649596</v>
      </c>
      <c r="AA50" s="19">
        <f>(L50-L119)*100/L119</f>
        <v>-3.81784097663572766</v>
      </c>
      <c r="AB50" s="19">
        <f>(M50-M119)*100/M119</f>
        <v>-4.35118844535425886</v>
      </c>
      <c r="AC50" s="19">
        <f>(N50-N119)*100/N119</f>
        <v>-6.5949140023214099</v>
      </c>
      <c r="AD50" s="19">
        <f>(O50-O119)*100/O119</f>
        <v>-5.16272200218971111</v>
      </c>
    </row>
    <row r="51" spans="1:30">
      <c r="A51" s="22" t="n">
        <v>2019</v>
      </c>
      <c r="B51" s="8" t="s">
        <v>41</v>
      </c>
      <c r="C51" s="52" t="n">
        <v>16152</v>
      </c>
      <c r="D51" s="52" t="n">
        <v>15632</v>
      </c>
      <c r="E51" s="52" t="n">
        <v>16724</v>
      </c>
      <c r="F51" s="52" t="n">
        <v>14947</v>
      </c>
      <c r="G51" s="52" t="n">
        <v>14562</v>
      </c>
      <c r="H51" s="52" t="n">
        <v>14108</v>
      </c>
      <c r="I51" s="52" t="n">
        <v>14949</v>
      </c>
      <c r="J51" s="52" t="n">
        <v>14177</v>
      </c>
      <c r="K51" s="52" t="n">
        <v>13702</v>
      </c>
      <c r="L51" s="52" t="n">
        <v>14922</v>
      </c>
      <c r="M51" s="52" t="n">
        <v>15388</v>
      </c>
      <c r="N51" s="52" t="n">
        <v>16176</v>
      </c>
      <c r="O51" s="52" t="n">
        <v>181439</v>
      </c>
      <c r="P51" s="14"/>
      <c r="R51" s="19">
        <f>(C51-C120)*100/C120</f>
        <v>4.11577013568827166</v>
      </c>
      <c r="S51" s="19">
        <f>(D51-D120)*100/D120</f>
        <v>3.81537439814046166</v>
      </c>
      <c r="T51" s="19">
        <f>(E51-E120)*100/E120</f>
        <v>2.55718403139755912</v>
      </c>
      <c r="U51" s="19">
        <f>(F51-F120)*100/F120</f>
        <v>8.92727007724821497</v>
      </c>
      <c r="V51" s="19">
        <f>(G51-G120)*100/G120</f>
        <v>6.61102569734241197</v>
      </c>
      <c r="W51" s="19">
        <f>(H51-H120)*100/H120</f>
        <v>10.8705475549617869</v>
      </c>
      <c r="X51" s="19">
        <f>(I51-I120)*100/I120</f>
        <v>11.6638655462184868</v>
      </c>
      <c r="Y51" s="19">
        <f>(J51-J120)*100/J120</f>
        <v>5.99626168224299061</v>
      </c>
      <c r="Z51" s="19">
        <f>(K51-K120)*100/K120</f>
        <v>7.70107488848277644</v>
      </c>
      <c r="AA51" s="19">
        <f>(L51-L120)*100/L120</f>
        <v>7.74201700391703795</v>
      </c>
      <c r="AB51" s="19">
        <f>(M51-M120)*100/M120</f>
        <v>8.5477471122475972</v>
      </c>
      <c r="AC51" s="19">
        <f>(N51-N120)*100/N120</f>
        <v>5.44464905561983592</v>
      </c>
      <c r="AD51" s="19">
        <f>(O51-O120)*100/O120</f>
        <v>6.83235665151963456</v>
      </c>
    </row>
    <row r="52" spans="1:30">
      <c r="A52" s="22" t="n">
        <v>2019</v>
      </c>
      <c r="B52" s="8" t="s">
        <v>42</v>
      </c>
      <c r="C52" s="52" t="n">
        <v>15582</v>
      </c>
      <c r="D52" s="52" t="n">
        <v>14812</v>
      </c>
      <c r="E52" s="52" t="n">
        <v>15852</v>
      </c>
      <c r="F52" s="52" t="n">
        <v>13883</v>
      </c>
      <c r="G52" s="52" t="n">
        <v>13236</v>
      </c>
      <c r="H52" s="52" t="n">
        <v>13055</v>
      </c>
      <c r="I52" s="52" t="n">
        <v>13615</v>
      </c>
      <c r="J52" s="52" t="n">
        <v>13033</v>
      </c>
      <c r="K52" s="52" t="n">
        <v>12550</v>
      </c>
      <c r="L52" s="52" t="n">
        <v>13783</v>
      </c>
      <c r="M52" s="52" t="n">
        <v>14115</v>
      </c>
      <c r="N52" s="52" t="n">
        <v>15410</v>
      </c>
      <c r="O52" s="52" t="n">
        <v>168926</v>
      </c>
      <c r="P52" s="14"/>
      <c r="R52" s="19">
        <f>(C52-C121)*100/C121</f>
        <v>-5.27371652633818666</v>
      </c>
      <c r="S52" s="19">
        <f>(D52-D121)*100/D121</f>
        <v>-6.41309155241043793</v>
      </c>
      <c r="T52" s="19">
        <f>(E52-E121)*100/E121</f>
        <v>-6.50959114164811314</v>
      </c>
      <c r="U52" s="19">
        <f>(F52-F121)*100/F121</f>
        <v>-1.0971005200541426</v>
      </c>
      <c r="V52" s="19">
        <f>(G52-G121)*100/G121</f>
        <v>-3.18545880115568902</v>
      </c>
      <c r="W52" s="19">
        <f>(H52-H121)*100/H121</f>
        <v>3.70576319656829645</v>
      </c>
      <c r="X52" s="19">
        <f>(I52-I121)*100/I121</f>
        <v>1.52681717343077121</v>
      </c>
      <c r="Y52" s="19">
        <f>(J52-J121)*100/J121</f>
        <v>-2.58432215266747622</v>
      </c>
      <c r="Z52" s="19">
        <f>(K52-K121)*100/K121</f>
        <v>-0.753247266760245893</v>
      </c>
      <c r="AA52" s="19">
        <f>(L52-L121)*100/L121</f>
        <v>0.424415745277691769</v>
      </c>
      <c r="AB52" s="19">
        <f>(M52-M121)*100/M121</f>
        <v>0.978305581886144537</v>
      </c>
      <c r="AC52" s="19">
        <f>(N52-N121)*100/N121</f>
        <v>0.421954676528567507</v>
      </c>
      <c r="AD52" s="19">
        <f>(O52-O121)*100/O121</f>
        <v>-1.79391814803349181</v>
      </c>
    </row>
    <row r="53" spans="1:30">
      <c r="A53" s="22" t="n">
        <v>2019</v>
      </c>
      <c r="B53" s="8" t="s">
        <v>43</v>
      </c>
      <c r="C53" s="52" t="n">
        <v>11986</v>
      </c>
      <c r="D53" s="52" t="n">
        <v>11402</v>
      </c>
      <c r="E53" s="52" t="n">
        <v>12319</v>
      </c>
      <c r="F53" s="52" t="n">
        <v>10703</v>
      </c>
      <c r="G53" s="52" t="n">
        <v>10492</v>
      </c>
      <c r="H53" s="52" t="n">
        <v>9980</v>
      </c>
      <c r="I53" s="52" t="n">
        <v>10611</v>
      </c>
      <c r="J53" s="52" t="n">
        <v>10048</v>
      </c>
      <c r="K53" s="52" t="n">
        <v>9768</v>
      </c>
      <c r="L53" s="52" t="n">
        <v>10727</v>
      </c>
      <c r="M53" s="52" t="n">
        <v>11234</v>
      </c>
      <c r="N53" s="52" t="n">
        <v>11987</v>
      </c>
      <c r="O53" s="52" t="n">
        <v>131257</v>
      </c>
      <c r="P53" s="14"/>
      <c r="R53" s="19">
        <f>(C53-C122)*100/C122</f>
        <v>-2.95719056775629987</v>
      </c>
      <c r="S53" s="19">
        <f>(D53-D122)*100/D122</f>
        <v>-4.86639828122066742</v>
      </c>
      <c r="T53" s="19">
        <f>(E53-E122)*100/E122</f>
        <v>-3.39743966750965498</v>
      </c>
      <c r="U53" s="19">
        <f>(F53-F122)*100/F122</f>
        <v>3.08444294623293436</v>
      </c>
      <c r="V53" s="19">
        <f>(G53-G122)*100/G122</f>
        <v>4.51500435811231515</v>
      </c>
      <c r="W53" s="19">
        <f>(H53-H122)*100/H122</f>
        <v>6.74938496095839113</v>
      </c>
      <c r="X53" s="19">
        <f>(I53-I122)*100/I122</f>
        <v>7.29561656302138672</v>
      </c>
      <c r="Y53" s="19">
        <f>(J53-J122)*100/J122</f>
        <v>2.34524203610806969</v>
      </c>
      <c r="Z53" s="19">
        <f>(K53-K122)*100/K122</f>
        <v>4.97863994196512571</v>
      </c>
      <c r="AA53" s="19">
        <f>(L53-L122)*100/L122</f>
        <v>4.34317397013763884</v>
      </c>
      <c r="AB53" s="19">
        <f>(M53-M122)*100/M122</f>
        <v>7.2202338344070629</v>
      </c>
      <c r="AC53" s="19">
        <f>(N53-N122)*100/N122</f>
        <v>3.35402655630281066</v>
      </c>
      <c r="AD53" s="19">
        <f>(O53-O122)*100/O122</f>
        <v>2.36279729932600135</v>
      </c>
    </row>
    <row r="54" spans="1:30">
      <c r="A54" s="22" t="n">
        <v>2019</v>
      </c>
      <c r="B54" s="8" t="s">
        <v>44</v>
      </c>
      <c r="C54" s="52" t="n">
        <v>5051</v>
      </c>
      <c r="D54" s="52" t="n">
        <v>4620</v>
      </c>
      <c r="E54" s="52" t="n">
        <v>5031</v>
      </c>
      <c r="F54" s="52" t="n">
        <v>4433</v>
      </c>
      <c r="G54" s="52" t="n">
        <v>4271</v>
      </c>
      <c r="H54" s="52" t="n">
        <v>4128</v>
      </c>
      <c r="I54" s="52" t="n">
        <v>4374</v>
      </c>
      <c r="J54" s="52" t="n">
        <v>4071</v>
      </c>
      <c r="K54" s="52" t="n">
        <v>3960</v>
      </c>
      <c r="L54" s="52" t="n">
        <v>4469</v>
      </c>
      <c r="M54" s="52" t="n">
        <v>4575</v>
      </c>
      <c r="N54" s="52" t="n">
        <v>4889</v>
      </c>
      <c r="O54" s="52" t="n">
        <v>53872</v>
      </c>
      <c r="P54" s="14"/>
      <c r="R54" s="19">
        <f>(C54-C123)*100/C123</f>
        <v>4.07458919280894261</v>
      </c>
      <c r="S54" s="19">
        <f>(D54-D123)*100/D123</f>
        <v>-1.67074598276045538</v>
      </c>
      <c r="T54" s="19">
        <f>(E54-E123)*100/E123</f>
        <v>-0.920683373541430683</v>
      </c>
      <c r="U54" s="19">
        <f>(F54-F123)*100/F123</f>
        <v>8.58542559706062391</v>
      </c>
      <c r="V54" s="19">
        <f>(G54-G123)*100/G123</f>
        <v>7.98306048922318467</v>
      </c>
      <c r="W54" s="19">
        <f>(H54-H123)*100/H123</f>
        <v>12.3418152129541436</v>
      </c>
      <c r="X54" s="19">
        <f>(I54-I123)*100/I123</f>
        <v>12.4638426431831331</v>
      </c>
      <c r="Y54" s="19">
        <f>(J54-J123)*100/J123</f>
        <v>3.94484871696667927</v>
      </c>
      <c r="Z54" s="19">
        <f>(K54-K123)*100/K123</f>
        <v>7.89455759144472413</v>
      </c>
      <c r="AA54" s="19">
        <f>(L54-L123)*100/L123</f>
        <v>9</v>
      </c>
      <c r="AB54" s="19">
        <f>(M54-M123)*100/M123</f>
        <v>8.68919641266258758</v>
      </c>
      <c r="AC54" s="19">
        <f>(N54-N123)*100/N123</f>
        <v>5.41181543768865847</v>
      </c>
      <c r="AD54" s="19">
        <f>(O54-O123)*100/O123</f>
        <v>6.12035851472471215</v>
      </c>
    </row>
    <row r="55" spans="1:30">
      <c r="A55" s="25" t="n">
        <v>2018</v>
      </c>
      <c r="B55" s="9" t="s">
        <v>9</v>
      </c>
      <c r="C55" s="53" t="n">
        <v>84973</v>
      </c>
      <c r="D55" s="53" t="n">
        <v>85799</v>
      </c>
      <c r="E55" s="53" t="n">
        <v>107104</v>
      </c>
      <c r="F55" s="53" t="n">
        <v>79539</v>
      </c>
      <c r="G55" s="53" t="n">
        <v>74648</v>
      </c>
      <c r="H55" s="53" t="n">
        <v>69328</v>
      </c>
      <c r="I55" s="53" t="n">
        <v>75605</v>
      </c>
      <c r="J55" s="53" t="n">
        <v>78370</v>
      </c>
      <c r="K55" s="53" t="n">
        <v>69708</v>
      </c>
      <c r="L55" s="53" t="n">
        <v>74039</v>
      </c>
      <c r="M55" s="53" t="n">
        <v>74762</v>
      </c>
      <c r="N55" s="53" t="n">
        <v>80999</v>
      </c>
      <c r="O55" s="53" t="n">
        <v>954874</v>
      </c>
      <c r="P55" s="14"/>
      <c r="R55" s="19">
        <f>(C55-C107)*100/C107</f>
        <v>-2.28861041876884785</v>
      </c>
      <c r="S55" s="19">
        <f>(D55-D107)*100/D107</f>
        <v>2.72991774326799908</v>
      </c>
      <c r="T55" s="19">
        <f>(E55-E107)*100/E107</f>
        <v>18.8575233392057058</v>
      </c>
      <c r="U55" s="19">
        <f>(F55-F107)*100/F107</f>
        <v>4.15362656644885853</v>
      </c>
      <c r="V55" s="19">
        <f>(G55-G107)*100/G107</f>
        <v>-0.643207719823641977</v>
      </c>
      <c r="W55" s="19">
        <f>(H55-H107)*100/H107</f>
        <v>-1.53706314066488892</v>
      </c>
      <c r="X55" s="19">
        <f>(I55-I107)*100/I107</f>
        <v>2.14683311716385639</v>
      </c>
      <c r="Y55" s="19">
        <f>(J55-J107)*100/J107</f>
        <v>6.40977335139190174</v>
      </c>
      <c r="Z55" s="19">
        <f>(K55-K107)*100/K107</f>
        <v>-0.116779744804017804</v>
      </c>
      <c r="AA55" s="19">
        <f>(L55-L107)*100/L107</f>
        <v>-2.02431560664957422</v>
      </c>
      <c r="AB55" s="19">
        <f>(M55-M107)*100/M107</f>
        <v>-2.00834269948259525</v>
      </c>
      <c r="AC55" s="19">
        <f>(N55-N107)*100/N107</f>
        <v>-1.90173702679871752</v>
      </c>
      <c r="AD55" s="19">
        <f>(O55-O107)*100/O107</f>
        <v>2.19234173347503036</v>
      </c>
    </row>
    <row r="56" spans="1:30">
      <c r="A56" s="24" t="n">
        <v>2018</v>
      </c>
      <c r="B56" s="10" t="s">
        <v>26</v>
      </c>
      <c r="C56" s="54" t="n">
        <v>314</v>
      </c>
      <c r="D56" s="54" t="n">
        <v>288</v>
      </c>
      <c r="E56" s="54" t="n">
        <v>329</v>
      </c>
      <c r="F56" s="54" t="n">
        <v>303</v>
      </c>
      <c r="G56" s="54" t="n">
        <v>263</v>
      </c>
      <c r="H56" s="54" t="n">
        <v>322</v>
      </c>
      <c r="I56" s="54" t="n">
        <v>311</v>
      </c>
      <c r="J56" s="54" t="n">
        <v>309</v>
      </c>
      <c r="K56" s="54" t="n">
        <v>269</v>
      </c>
      <c r="L56" s="54" t="n">
        <v>312</v>
      </c>
      <c r="M56" s="54" t="n">
        <v>293</v>
      </c>
      <c r="N56" s="54" t="n">
        <v>300</v>
      </c>
      <c r="O56" s="54" t="n">
        <v>3613</v>
      </c>
      <c r="P56" s="14"/>
      <c r="R56" s="19">
        <f>(C56-C108)*100/C108</f>
        <v>-2.02808112324492962</v>
      </c>
      <c r="S56" s="19">
        <f>(D56-D108)*100/D108</f>
        <v>-3.67892976588628784</v>
      </c>
      <c r="T56" s="19">
        <f>(E56-E108)*100/E108</f>
        <v>-4.42992011619462556</v>
      </c>
      <c r="U56" s="19">
        <f>(F56-F108)*100/F108</f>
        <v>2.19224283305227674</v>
      </c>
      <c r="V56" s="19">
        <f>(G56-G108)*100/G108</f>
        <v>-9.07519446845289579</v>
      </c>
      <c r="W56" s="19">
        <f>(H56-H108)*100/H108</f>
        <v>6.97674418604651159</v>
      </c>
      <c r="X56" s="19">
        <f>(I56-I108)*100/I108</f>
        <v>1.38549307253463727</v>
      </c>
      <c r="Y56" s="19">
        <f>(J56-J108)*100/J108</f>
        <v>3.43096234309623416</v>
      </c>
      <c r="Z56" s="19">
        <f>(K56-K108)*100/K108</f>
        <v>-5.28169014084507005</v>
      </c>
      <c r="AA56" s="19">
        <f>(L56-L108)*100/L108</f>
        <v>4.52261306532663276</v>
      </c>
      <c r="AB56" s="19">
        <f>(M56-M108)*100/M108</f>
        <v>3.07827616534740534</v>
      </c>
      <c r="AC56" s="19">
        <f>(N56-N108)*100/N108</f>
        <v>-3.84615384615384635</v>
      </c>
      <c r="AD56" s="19">
        <f>(O56-O108)*100/O108</f>
        <v>-0.598390535800261336</v>
      </c>
    </row>
    <row r="57" spans="1:30">
      <c r="A57" s="24" t="n">
        <v>2018</v>
      </c>
      <c r="B57" s="10" t="s">
        <v>27</v>
      </c>
      <c r="C57" s="54" t="n">
        <v>386</v>
      </c>
      <c r="D57" s="54" t="n">
        <v>329</v>
      </c>
      <c r="E57" s="54" t="n">
        <v>377</v>
      </c>
      <c r="F57" s="54" t="n">
        <v>357</v>
      </c>
      <c r="G57" s="54" t="n">
        <v>355</v>
      </c>
      <c r="H57" s="54" t="n">
        <v>345</v>
      </c>
      <c r="I57" s="54" t="n">
        <v>370</v>
      </c>
      <c r="J57" s="54" t="n">
        <v>371</v>
      </c>
      <c r="K57" s="54" t="n">
        <v>329</v>
      </c>
      <c r="L57" s="54" t="n">
        <v>336</v>
      </c>
      <c r="M57" s="54" t="n">
        <v>323</v>
      </c>
      <c r="N57" s="54" t="n">
        <v>324</v>
      </c>
      <c r="O57" s="54" t="n">
        <v>4202</v>
      </c>
      <c r="P57" s="14"/>
      <c r="R57" s="19">
        <f>(C57-C109)*100/C109</f>
        <v>4.67796610169491522</v>
      </c>
      <c r="S57" s="19">
        <f>(D57-D109)*100/D109</f>
        <v>-1.86428038777032068</v>
      </c>
      <c r="T57" s="19">
        <f>(E57-E109)*100/E109</f>
        <v>6.95035460992907783</v>
      </c>
      <c r="U57" s="19">
        <f>(F57-F109)*100/F109</f>
        <v>8.26383623957543634</v>
      </c>
      <c r="V57" s="19">
        <f>(G57-G109)*100/G109</f>
        <v>-1.38888888888888884</v>
      </c>
      <c r="W57" s="19">
        <f>(H57-H109)*100/H109</f>
        <v>-0.289017341040462448</v>
      </c>
      <c r="X57" s="19">
        <f>(I57-I109)*100/I109</f>
        <v>0.611828687967369156</v>
      </c>
      <c r="Y57" s="19">
        <f>(J57-J109)*100/J109</f>
        <v>2.48618784530386749</v>
      </c>
      <c r="Z57" s="19">
        <f>(K57-K109)*100/K109</f>
        <v>-3.4482758620689653</v>
      </c>
      <c r="AA57" s="19">
        <f>(L57-L109)*100/L109</f>
        <v>-1.10375275938189854</v>
      </c>
      <c r="AB57" s="19">
        <f>(M57-M109)*100/M109</f>
        <v>-3.94052044609665408</v>
      </c>
      <c r="AC57" s="19">
        <f>(N57-N109)*100/N109</f>
        <v>-3.4996276991809383</v>
      </c>
      <c r="AD57" s="19">
        <f>(O57-O109)*100/O109</f>
        <v>0.658761528326745704</v>
      </c>
    </row>
    <row r="58" spans="1:30">
      <c r="A58" s="24" t="n">
        <v>2018</v>
      </c>
      <c r="B58" s="10" t="s">
        <v>29</v>
      </c>
      <c r="C58" s="54" t="n">
        <v>243</v>
      </c>
      <c r="D58" s="54" t="n">
        <v>194</v>
      </c>
      <c r="E58" s="54" t="n">
        <v>248</v>
      </c>
      <c r="F58" s="54" t="n">
        <v>209</v>
      </c>
      <c r="G58" s="54" t="n">
        <v>229</v>
      </c>
      <c r="H58" s="54" t="n">
        <v>210</v>
      </c>
      <c r="I58" s="54" t="n">
        <v>240</v>
      </c>
      <c r="J58" s="54" t="n">
        <v>231</v>
      </c>
      <c r="K58" s="54" t="n">
        <v>199</v>
      </c>
      <c r="L58" s="54" t="n">
        <v>209</v>
      </c>
      <c r="M58" s="54" t="n">
        <v>208</v>
      </c>
      <c r="N58" s="54" t="n">
        <v>217</v>
      </c>
      <c r="O58" s="54" t="n">
        <v>2637</v>
      </c>
      <c r="P58" s="14"/>
      <c r="R58" s="19">
        <f>(C58-C110)*100/C110</f>
        <v>1.46137787056367436</v>
      </c>
      <c r="S58" s="19">
        <f>(D58-D110)*100/D110</f>
        <v>-8.27423167848699848</v>
      </c>
      <c r="T58" s="19">
        <f>(E58-E110)*100/E110</f>
        <v>4.09233997901364077</v>
      </c>
      <c r="U58" s="19">
        <f>(F58-F110)*100/F110</f>
        <v>-8.43373493975903621</v>
      </c>
      <c r="V58" s="19">
        <f>(G58-G110)*100/G110</f>
        <v>2.9213483146067416</v>
      </c>
      <c r="W58" s="19">
        <f>(H58-H110)*100/H110</f>
        <v>-5.51181102362204722</v>
      </c>
      <c r="X58" s="19">
        <f>(I58-I110)*100/I110</f>
        <v>5.37870472008781597</v>
      </c>
      <c r="Y58" s="19">
        <f>(J58-J110)*100/J110</f>
        <v>1.09409190371991238</v>
      </c>
      <c r="Z58" s="19">
        <f>(K58-K110)*100/K110</f>
        <v>-4.7846889952153111</v>
      </c>
      <c r="AA58" s="19">
        <f>(L58-L110)*100/L110</f>
        <v>-5.10783200908059065</v>
      </c>
      <c r="AB58" s="19">
        <f>(M58-M110)*100/M110</f>
        <v>-0.239808153477218244</v>
      </c>
      <c r="AC58" s="19">
        <f>(N58-N110)*100/N110</f>
        <v>2.11764705882352944</v>
      </c>
      <c r="AD58" s="19">
        <f>(O58-O110)*100/O110</f>
        <v>-1.18969555035128804</v>
      </c>
    </row>
    <row r="59" spans="1:30">
      <c r="A59" s="24" t="n">
        <v>2018</v>
      </c>
      <c r="B59" s="10" t="s">
        <v>30</v>
      </c>
      <c r="C59" s="54" t="n">
        <v>304</v>
      </c>
      <c r="D59" s="54" t="n">
        <v>287</v>
      </c>
      <c r="E59" s="54" t="n">
        <v>373</v>
      </c>
      <c r="F59" s="54" t="n">
        <v>324</v>
      </c>
      <c r="G59" s="54" t="n">
        <v>343</v>
      </c>
      <c r="H59" s="54" t="n">
        <v>317</v>
      </c>
      <c r="I59" s="54" t="n">
        <v>330</v>
      </c>
      <c r="J59" s="54" t="n">
        <v>323</v>
      </c>
      <c r="K59" s="54" t="n">
        <v>280</v>
      </c>
      <c r="L59" s="54" t="n">
        <v>302</v>
      </c>
      <c r="M59" s="54" t="n">
        <v>341</v>
      </c>
      <c r="N59" s="54" t="n">
        <v>309</v>
      </c>
      <c r="O59" s="54" t="n">
        <v>3833</v>
      </c>
      <c r="P59" s="14"/>
      <c r="R59" s="19">
        <f>(C59-C111)*100/C111</f>
        <v>0.412881915772089148</v>
      </c>
      <c r="S59" s="19">
        <f>(D59-D111)*100/D111</f>
        <v>-4.41298917568692772</v>
      </c>
      <c r="T59" s="19">
        <f>(E59-E111)*100/E111</f>
        <v>10.8469539375928683</v>
      </c>
      <c r="U59" s="19">
        <f>(F59-F111)*100/F111</f>
        <v>5.10948905109489093</v>
      </c>
      <c r="V59" s="19">
        <f>(G59-G111)*100/G111</f>
        <v>1.17994100294985249</v>
      </c>
      <c r="W59" s="19">
        <f>(H59-H111)*100/H111</f>
        <v>1.52121697357886294</v>
      </c>
      <c r="X59" s="19">
        <f>(I59-I111)*100/I111</f>
        <v>6.96920583468395449</v>
      </c>
      <c r="Y59" s="19">
        <f>(J59-J111)*100/J111</f>
        <v>0.701480904130943106</v>
      </c>
      <c r="Z59" s="19">
        <f>(K59-K111)*100/K111</f>
        <v>-6.89941812136325883</v>
      </c>
      <c r="AA59" s="19">
        <f>(L59-L111)*100/L111</f>
        <v>-4.806934594168637</v>
      </c>
      <c r="AB59" s="19">
        <f>(M59-M111)*100/M111</f>
        <v>5.65453137103020875</v>
      </c>
      <c r="AC59" s="19">
        <f>(N59-N111)*100/N111</f>
        <v>-6.71698113207547198</v>
      </c>
      <c r="AD59" s="19">
        <f>(O59-O111)*100/O111</f>
        <v>0.861785408854680668</v>
      </c>
    </row>
    <row r="60" spans="1:30">
      <c r="A60" s="24" t="n">
        <v>2018</v>
      </c>
      <c r="B60" s="10" t="s">
        <v>31</v>
      </c>
      <c r="C60" s="54" t="n">
        <v>496</v>
      </c>
      <c r="D60" s="54" t="n">
        <v>485</v>
      </c>
      <c r="E60" s="54" t="n">
        <v>536</v>
      </c>
      <c r="F60" s="54" t="n">
        <v>457</v>
      </c>
      <c r="G60" s="54" t="n">
        <v>463</v>
      </c>
      <c r="H60" s="54" t="n">
        <v>418</v>
      </c>
      <c r="I60" s="54" t="n">
        <v>495</v>
      </c>
      <c r="J60" s="54" t="n">
        <v>462</v>
      </c>
      <c r="K60" s="54" t="n">
        <v>418</v>
      </c>
      <c r="L60" s="54" t="n">
        <v>435</v>
      </c>
      <c r="M60" s="54" t="n">
        <v>424</v>
      </c>
      <c r="N60" s="54" t="n">
        <v>458</v>
      </c>
      <c r="O60" s="54" t="n">
        <v>5547</v>
      </c>
      <c r="P60" s="14"/>
      <c r="R60" s="19">
        <f>(C60-C112)*100/C112</f>
        <v>0.0504286434694906749</v>
      </c>
      <c r="S60" s="19">
        <f>(D60-D112)*100/D112</f>
        <v>2.97239915074309948</v>
      </c>
      <c r="T60" s="19">
        <f>(E60-E112)*100/E112</f>
        <v>6.13861386138613874</v>
      </c>
      <c r="U60" s="19">
        <f>(F60-F112)*100/F112</f>
        <v>3.56940509915014159</v>
      </c>
      <c r="V60" s="19">
        <f>(G60-G112)*100/G112</f>
        <v>-1.06837606837606836</v>
      </c>
      <c r="W60" s="19">
        <f>(H60-H112)*100/H112</f>
        <v>-5.90883511536297146</v>
      </c>
      <c r="X60" s="19">
        <f>(I60-I112)*100/I112</f>
        <v>7.25893824485373784</v>
      </c>
      <c r="Y60" s="19">
        <f>(J60-J112)*100/J112</f>
        <v>0.216919739696312375</v>
      </c>
      <c r="Z60" s="19">
        <f>(K60-K112)*100/K112</f>
        <v>-3.742084052964882</v>
      </c>
      <c r="AA60" s="19">
        <f>(L60-L112)*100/L112</f>
        <v>-2.1372328458942631</v>
      </c>
      <c r="AB60" s="19">
        <f>(M60-M112)*100/M112</f>
        <v>-6.50496141124586558</v>
      </c>
      <c r="AC60" s="19">
        <f>(N60-N112)*100/N112</f>
        <v>0.218818380743982477</v>
      </c>
      <c r="AD60" s="19">
        <f>(O60-O112)*100/O112</f>
        <v>0.180603214737222313</v>
      </c>
    </row>
    <row r="61" spans="1:30">
      <c r="A61" s="24" t="n">
        <v>2018</v>
      </c>
      <c r="B61" s="10" t="s">
        <v>32</v>
      </c>
      <c r="C61" s="54" t="n">
        <v>1051</v>
      </c>
      <c r="D61" s="54" t="n">
        <v>946</v>
      </c>
      <c r="E61" s="54" t="n">
        <v>1070</v>
      </c>
      <c r="F61" s="54" t="n">
        <v>915</v>
      </c>
      <c r="G61" s="54" t="n">
        <v>917</v>
      </c>
      <c r="H61" s="54" t="n">
        <v>873</v>
      </c>
      <c r="I61" s="54" t="n">
        <v>940</v>
      </c>
      <c r="J61" s="54" t="n">
        <v>930</v>
      </c>
      <c r="K61" s="54" t="n">
        <v>849</v>
      </c>
      <c r="L61" s="54" t="n">
        <v>886</v>
      </c>
      <c r="M61" s="54" t="n">
        <v>837</v>
      </c>
      <c r="N61" s="54" t="n">
        <v>846</v>
      </c>
      <c r="O61" s="54" t="n">
        <v>11060</v>
      </c>
      <c r="P61" s="14"/>
      <c r="R61" s="19">
        <f>(C61-C113)*100/C113</f>
        <v>-0.308276025610623661</v>
      </c>
      <c r="S61" s="19">
        <f>(D61-D113)*100/D113</f>
        <v>-1.50963040083289961</v>
      </c>
      <c r="T61" s="19">
        <f>(E61-E113)*100/E113</f>
        <v>1.61443494776828107</v>
      </c>
      <c r="U61" s="19">
        <f>(F61-F113)*100/F113</f>
        <v>-4.73711608537220208</v>
      </c>
      <c r="V61" s="19">
        <f>(G61-G113)*100/G113</f>
        <v>-2.91159343568025406</v>
      </c>
      <c r="W61" s="19">
        <f>(H61-H113)*100/H113</f>
        <v>-6.0279870828848221</v>
      </c>
      <c r="X61" s="19">
        <f>(I61-I113)*100/I113</f>
        <v>-1.26050420168067223</v>
      </c>
      <c r="Y61" s="19">
        <f>(J61-J113)*100/J113</f>
        <v>0.21551724137931032</v>
      </c>
      <c r="Z61" s="19">
        <f>(K61-K113)*100/K113</f>
        <v>-6.2913907284768209</v>
      </c>
      <c r="AA61" s="19">
        <f>(L61-L113)*100/L113</f>
        <v>-4.44863844702076072</v>
      </c>
      <c r="AB61" s="19">
        <f>(M61-M113)*100/M113</f>
        <v>-7.0258261594001663</v>
      </c>
      <c r="AC61" s="19">
        <f>(N61-N113)*100/N113</f>
        <v>-8.11838175400488815</v>
      </c>
      <c r="AD61" s="19">
        <f>(O61-O113)*100/O113</f>
        <v>-3.2878628891220707</v>
      </c>
    </row>
    <row r="62" spans="1:30">
      <c r="A62" s="24" t="n">
        <v>2018</v>
      </c>
      <c r="B62" s="10" t="s">
        <v>34</v>
      </c>
      <c r="C62" s="54" t="n">
        <v>1991</v>
      </c>
      <c r="D62" s="54" t="n">
        <v>1927</v>
      </c>
      <c r="E62" s="54" t="n">
        <v>2226</v>
      </c>
      <c r="F62" s="54" t="n">
        <v>1898</v>
      </c>
      <c r="G62" s="54" t="n">
        <v>1849</v>
      </c>
      <c r="H62" s="54" t="n">
        <v>1845</v>
      </c>
      <c r="I62" s="54" t="n">
        <v>1817</v>
      </c>
      <c r="J62" s="54" t="n">
        <v>1909</v>
      </c>
      <c r="K62" s="54" t="n">
        <v>1759</v>
      </c>
      <c r="L62" s="54" t="n">
        <v>1850</v>
      </c>
      <c r="M62" s="54" t="n">
        <v>1775</v>
      </c>
      <c r="N62" s="54" t="n">
        <v>1808</v>
      </c>
      <c r="O62" s="54" t="n">
        <v>22654</v>
      </c>
      <c r="P62" s="14"/>
      <c r="R62" s="19">
        <f>(C62-C114)*100/C114</f>
        <v>-2.6286832131067368</v>
      </c>
      <c r="S62" s="19">
        <f>(D62-D114)*100/D114</f>
        <v>-0.0518672199170124504</v>
      </c>
      <c r="T62" s="19">
        <f>(E62-E114)*100/E114</f>
        <v>7.30296456977584985</v>
      </c>
      <c r="U62" s="19">
        <f>(F62-F114)*100/F114</f>
        <v>2.13910937710211213</v>
      </c>
      <c r="V62" s="19">
        <f>(G62-G114)*100/G114</f>
        <v>-2.09160709557850133</v>
      </c>
      <c r="W62" s="19">
        <f>(H62-H114)*100/H114</f>
        <v>0.55865921787709496</v>
      </c>
      <c r="X62" s="19">
        <f>(I62-I114)*100/I114</f>
        <v>-0.751058309436023475</v>
      </c>
      <c r="Y62" s="19">
        <f>(J62-J114)*100/J114</f>
        <v>3.82053025152957169</v>
      </c>
      <c r="Z62" s="19">
        <f>(K62-K114)*100/K114</f>
        <v>-0.212735782158559061</v>
      </c>
      <c r="AA62" s="19">
        <f>(L62-L114)*100/L114</f>
        <v>-1.39906728847435048</v>
      </c>
      <c r="AB62" s="19">
        <f>(M62-M114)*100/M114</f>
        <v>-2.4859222634253535</v>
      </c>
      <c r="AC62" s="19">
        <f>(N62-N114)*100/N114</f>
        <v>-3.74018368161852788</v>
      </c>
      <c r="AD62" s="19">
        <f>(O62-O114)*100/O114</f>
        <v>0.0806246755685144123</v>
      </c>
    </row>
    <row r="63" spans="1:30">
      <c r="A63" s="24" t="n">
        <v>2018</v>
      </c>
      <c r="B63" s="10" t="s">
        <v>35</v>
      </c>
      <c r="C63" s="54" t="n">
        <v>3204</v>
      </c>
      <c r="D63" s="54" t="n">
        <v>3035</v>
      </c>
      <c r="E63" s="54" t="n">
        <v>3748</v>
      </c>
      <c r="F63" s="54" t="n">
        <v>3092</v>
      </c>
      <c r="G63" s="54" t="n">
        <v>2966</v>
      </c>
      <c r="H63" s="54" t="n">
        <v>2748</v>
      </c>
      <c r="I63" s="54" t="n">
        <v>2956</v>
      </c>
      <c r="J63" s="54" t="n">
        <v>3030</v>
      </c>
      <c r="K63" s="54" t="n">
        <v>2742</v>
      </c>
      <c r="L63" s="54" t="n">
        <v>2957</v>
      </c>
      <c r="M63" s="54" t="n">
        <v>2961</v>
      </c>
      <c r="N63" s="54" t="n">
        <v>3013</v>
      </c>
      <c r="O63" s="54" t="n">
        <v>36452</v>
      </c>
      <c r="P63" s="14"/>
      <c r="R63" s="19">
        <f>(C63-C115)*100/C115</f>
        <v>-0.0545894096545270191</v>
      </c>
      <c r="S63" s="19">
        <f>(D63-D115)*100/D115</f>
        <v>1.54746967795901291</v>
      </c>
      <c r="T63" s="19">
        <f>(E63-E115)*100/E115</f>
        <v>14.1117369462627487</v>
      </c>
      <c r="U63" s="19">
        <f>(F63-F115)*100/F115</f>
        <v>4.16035034529223502</v>
      </c>
      <c r="V63" s="19">
        <f>(G63-G115)*100/G115</f>
        <v>1.23730693745200093</v>
      </c>
      <c r="W63" s="19">
        <f>(H63-H115)*100/H115</f>
        <v>-2.77728639660357324</v>
      </c>
      <c r="X63" s="19">
        <f>(I63-I115)*100/I115</f>
        <v>1.05982905982905984</v>
      </c>
      <c r="Y63" s="19">
        <f>(J63-J115)*100/J115</f>
        <v>5.51976318997039872</v>
      </c>
      <c r="Z63" s="19">
        <f>(K63-K115)*100/K115</f>
        <v>-0.697148030783159811</v>
      </c>
      <c r="AA63" s="19">
        <f>(L63-L115)*100/L115</f>
        <v>0.595339343425752698</v>
      </c>
      <c r="AB63" s="19">
        <f>(M63-M115)*100/M115</f>
        <v>1.77006358480838628</v>
      </c>
      <c r="AC63" s="19">
        <f>(N63-N115)*100/N115</f>
        <v>-0.132582035134239296</v>
      </c>
      <c r="AD63" s="19">
        <f>(O63-O115)*100/O115</f>
        <v>2.31422356325871847</v>
      </c>
    </row>
    <row r="64" spans="1:30">
      <c r="A64" s="24" t="n">
        <v>2018</v>
      </c>
      <c r="B64" s="10" t="s">
        <v>36</v>
      </c>
      <c r="C64" s="54" t="n">
        <v>4392</v>
      </c>
      <c r="D64" s="54" t="n">
        <v>4190</v>
      </c>
      <c r="E64" s="54" t="n">
        <v>5062</v>
      </c>
      <c r="F64" s="54" t="n">
        <v>4140</v>
      </c>
      <c r="G64" s="54" t="n">
        <v>4006</v>
      </c>
      <c r="H64" s="54" t="n">
        <v>3863</v>
      </c>
      <c r="I64" s="54" t="n">
        <v>4053</v>
      </c>
      <c r="J64" s="54" t="n">
        <v>4052</v>
      </c>
      <c r="K64" s="54" t="n">
        <v>3756</v>
      </c>
      <c r="L64" s="54" t="n">
        <v>3972</v>
      </c>
      <c r="M64" s="54" t="n">
        <v>3912</v>
      </c>
      <c r="N64" s="54" t="n">
        <v>4186</v>
      </c>
      <c r="O64" s="54" t="n">
        <v>49584</v>
      </c>
      <c r="P64" s="14"/>
      <c r="R64" s="19">
        <f>(C64-C116)*100/C116</f>
        <v>0.222488447715214788</v>
      </c>
      <c r="S64" s="19">
        <f>(D64-D116)*100/D116</f>
        <v>2.31365606495329956</v>
      </c>
      <c r="T64" s="19">
        <f>(E64-E116)*100/E116</f>
        <v>12.9532522592881847</v>
      </c>
      <c r="U64" s="19">
        <f>(F64-F116)*100/F116</f>
        <v>3.88958594730238403</v>
      </c>
      <c r="V64" s="19">
        <f>(G64-G116)*100/G116</f>
        <v>0.875039345294302784</v>
      </c>
      <c r="W64" s="19">
        <f>(H64-H116)*100/H116</f>
        <v>0.612058861830967604</v>
      </c>
      <c r="X64" s="19">
        <f>(I64-I116)*100/I116</f>
        <v>2.27745883540470651</v>
      </c>
      <c r="Y64" s="19">
        <f>(J64-J116)*100/J116</f>
        <v>2.64074472800962567</v>
      </c>
      <c r="Z64" s="19">
        <f>(K64-K116)*100/K116</f>
        <v>2.60893320584619604</v>
      </c>
      <c r="AA64" s="19">
        <f>(L64-L116)*100/L116</f>
        <v>0.277707649583438521</v>
      </c>
      <c r="AB64" s="19">
        <f>(M64-M116)*100/M116</f>
        <v>-1.16844565148739976</v>
      </c>
      <c r="AC64" s="19">
        <f>(N64-N116)*100/N116</f>
        <v>0.149530474310664507</v>
      </c>
      <c r="AD64" s="19">
        <f>(O64-O116)*100/O116</f>
        <v>2.39392046422542171</v>
      </c>
    </row>
    <row r="65" spans="1:30">
      <c r="A65" s="24" t="n">
        <v>2018</v>
      </c>
      <c r="B65" s="10" t="s">
        <v>37</v>
      </c>
      <c r="C65" s="54" t="n">
        <v>5685</v>
      </c>
      <c r="D65" s="54" t="n">
        <v>5608</v>
      </c>
      <c r="E65" s="54" t="n">
        <v>6927</v>
      </c>
      <c r="F65" s="54" t="n">
        <v>5470</v>
      </c>
      <c r="G65" s="54" t="n">
        <v>5303</v>
      </c>
      <c r="H65" s="54" t="n">
        <v>4842</v>
      </c>
      <c r="I65" s="54" t="n">
        <v>5344</v>
      </c>
      <c r="J65" s="54" t="n">
        <v>5546</v>
      </c>
      <c r="K65" s="54" t="n">
        <v>5013</v>
      </c>
      <c r="L65" s="54" t="n">
        <v>5201</v>
      </c>
      <c r="M65" s="54" t="n">
        <v>5241</v>
      </c>
      <c r="N65" s="54" t="n">
        <v>5480</v>
      </c>
      <c r="O65" s="54" t="n">
        <v>65660</v>
      </c>
      <c r="P65" s="14"/>
      <c r="R65" s="19">
        <f>(C65-C117)*100/C117</f>
        <v>0.0395935066649069576</v>
      </c>
      <c r="S65" s="19">
        <f>(D65-D117)*100/D117</f>
        <v>3.60243857380380561</v>
      </c>
      <c r="T65" s="19">
        <f>(E65-E117)*100/E117</f>
        <v>17.1238956756985239</v>
      </c>
      <c r="U65" s="19">
        <f>(F65-F117)*100/F117</f>
        <v>6.64327143344543547</v>
      </c>
      <c r="V65" s="19">
        <f>(G65-G117)*100/G117</f>
        <v>0.740881458966565276</v>
      </c>
      <c r="W65" s="19">
        <f>(H65-H117)*100/H117</f>
        <v>-0.605562968284922487</v>
      </c>
      <c r="X65" s="19">
        <f>(I65-I117)*100/I117</f>
        <v>2.19927328361063301</v>
      </c>
      <c r="Y65" s="19">
        <f>(J65-J117)*100/J117</f>
        <v>6.11307758538218682</v>
      </c>
      <c r="Z65" s="19">
        <f>(K65-K117)*100/K117</f>
        <v>1.39563106796116498</v>
      </c>
      <c r="AA65" s="19">
        <f>(L65-L117)*100/L117</f>
        <v>-0.583006785816687412</v>
      </c>
      <c r="AB65" s="19">
        <f>(M65-M117)*100/M117</f>
        <v>0.662633246902909789</v>
      </c>
      <c r="AC65" s="19">
        <f>(N65-N117)*100/N117</f>
        <v>-1.47428982380438693</v>
      </c>
      <c r="AD65" s="19">
        <f>(O65-O117)*100/O117</f>
        <v>3.11860760040361695</v>
      </c>
    </row>
    <row r="66" spans="1:30">
      <c r="A66" s="24" t="n">
        <v>2018</v>
      </c>
      <c r="B66" s="10" t="s">
        <v>38</v>
      </c>
      <c r="C66" s="54" t="n">
        <v>6671</v>
      </c>
      <c r="D66" s="54" t="n">
        <v>6878</v>
      </c>
      <c r="E66" s="54" t="n">
        <v>8192</v>
      </c>
      <c r="F66" s="54" t="n">
        <v>6292</v>
      </c>
      <c r="G66" s="54" t="n">
        <v>5924</v>
      </c>
      <c r="H66" s="54" t="n">
        <v>5555</v>
      </c>
      <c r="I66" s="54" t="n">
        <v>6075</v>
      </c>
      <c r="J66" s="54" t="n">
        <v>6099</v>
      </c>
      <c r="K66" s="54" t="n">
        <v>5582</v>
      </c>
      <c r="L66" s="54" t="n">
        <v>5987</v>
      </c>
      <c r="M66" s="54" t="n">
        <v>5811</v>
      </c>
      <c r="N66" s="54" t="n">
        <v>6371</v>
      </c>
      <c r="O66" s="54" t="n">
        <v>75437</v>
      </c>
      <c r="P66" s="14"/>
      <c r="R66" s="19">
        <f>(C66-C118)*100/C118</f>
        <v>-4.67616904226056551</v>
      </c>
      <c r="S66" s="19">
        <f>(D66-D118)*100/D118</f>
        <v>1.41177337904087885</v>
      </c>
      <c r="T66" s="19">
        <f>(E66-E118)*100/E118</f>
        <v>13.1608937389922982</v>
      </c>
      <c r="U66" s="19">
        <f>(F66-F118)*100/F118</f>
        <v>-0.784483778136949539</v>
      </c>
      <c r="V66" s="19">
        <f>(G66-G118)*100/G118</f>
        <v>-3.5689577992105157</v>
      </c>
      <c r="W66" s="19">
        <f>(H66-H118)*100/H118</f>
        <v>-3.47943182311802257</v>
      </c>
      <c r="X66" s="19">
        <f>(I66-I118)*100/I118</f>
        <v>-0.66225165562913908</v>
      </c>
      <c r="Y66" s="19">
        <f>(J66-J118)*100/J118</f>
        <v>1.84520330633714629</v>
      </c>
      <c r="Z66" s="19">
        <f>(K66-K118)*100/K118</f>
        <v>-2.10881669516418979</v>
      </c>
      <c r="AA66" s="19">
        <f>(L66-L118)*100/L118</f>
        <v>-2.21314822376480214</v>
      </c>
      <c r="AB66" s="19">
        <f>(M66-M118)*100/M118</f>
        <v>-4.13659421784138281</v>
      </c>
      <c r="AC66" s="19">
        <f>(N66-N118)*100/N118</f>
        <v>-3.39285037340308593</v>
      </c>
      <c r="AD66" s="19">
        <f>(O66-O118)*100/O118</f>
        <v>-0.538267063527379719</v>
      </c>
    </row>
    <row r="67" spans="1:30">
      <c r="A67" s="24" t="n">
        <v>2018</v>
      </c>
      <c r="B67" s="10" t="s">
        <v>39</v>
      </c>
      <c r="C67" s="54" t="n">
        <v>12442</v>
      </c>
      <c r="D67" s="54" t="n">
        <v>12480</v>
      </c>
      <c r="E67" s="54" t="n">
        <v>15298</v>
      </c>
      <c r="F67" s="54" t="n">
        <v>11587</v>
      </c>
      <c r="G67" s="54" t="n">
        <v>10758</v>
      </c>
      <c r="H67" s="54" t="n">
        <v>10125</v>
      </c>
      <c r="I67" s="54" t="n">
        <v>10768</v>
      </c>
      <c r="J67" s="54" t="n">
        <v>11237</v>
      </c>
      <c r="K67" s="54" t="n">
        <v>9880</v>
      </c>
      <c r="L67" s="54" t="n">
        <v>10584</v>
      </c>
      <c r="M67" s="54" t="n">
        <v>10711</v>
      </c>
      <c r="N67" s="54" t="n">
        <v>11430</v>
      </c>
      <c r="O67" s="54" t="n">
        <v>137300</v>
      </c>
      <c r="P67" s="14"/>
      <c r="R67" s="19">
        <f>(C67-C119)*100/C119</f>
        <v>-2.03535293886067459</v>
      </c>
      <c r="S67" s="19">
        <f>(D67-D119)*100/D119</f>
        <v>2.58096334045701115</v>
      </c>
      <c r="T67" s="19">
        <f>(E67-E119)*100/E119</f>
        <v>15.9378552482000764</v>
      </c>
      <c r="U67" s="19">
        <f>(F67-F119)*100/F119</f>
        <v>2.58067371962285863</v>
      </c>
      <c r="V67" s="19">
        <f>(G67-G119)*100/G119</f>
        <v>-2.08205338248344596</v>
      </c>
      <c r="W67" s="19">
        <f>(H67-H119)*100/H119</f>
        <v>-2.56225189462287961</v>
      </c>
      <c r="X67" s="19">
        <f>(I67-I119)*100/I119</f>
        <v>0.146480969099490803</v>
      </c>
      <c r="Y67" s="19">
        <f>(J67-J119)*100/J119</f>
        <v>5.12430713099609392</v>
      </c>
      <c r="Z67" s="19">
        <f>(K67-K119)*100/K119</f>
        <v>-2.57851402652467598</v>
      </c>
      <c r="AA67" s="19">
        <f>(L67-L119)*100/L119</f>
        <v>-3.21430204380229512</v>
      </c>
      <c r="AB67" s="19">
        <f>(M67-M119)*100/M119</f>
        <v>-2.54975548731945878</v>
      </c>
      <c r="AC67" s="19">
        <f>(N67-N119)*100/N119</f>
        <v>-3.5137701804368473</v>
      </c>
      <c r="AD67" s="19">
        <f>(O67-O119)*100/O119</f>
        <v>0.888376160069365284</v>
      </c>
    </row>
    <row r="68" spans="1:30">
      <c r="A68" s="24" t="n">
        <v>2018</v>
      </c>
      <c r="B68" s="10" t="s">
        <v>41</v>
      </c>
      <c r="C68" s="54" t="n">
        <v>15346</v>
      </c>
      <c r="D68" s="54" t="n">
        <v>15584</v>
      </c>
      <c r="E68" s="54" t="n">
        <v>19658</v>
      </c>
      <c r="F68" s="54" t="n">
        <v>14500</v>
      </c>
      <c r="G68" s="54" t="n">
        <v>13819</v>
      </c>
      <c r="H68" s="54" t="n">
        <v>12784</v>
      </c>
      <c r="I68" s="54" t="n">
        <v>13747</v>
      </c>
      <c r="J68" s="54" t="n">
        <v>14500</v>
      </c>
      <c r="K68" s="54" t="n">
        <v>13066</v>
      </c>
      <c r="L68" s="54" t="n">
        <v>13804</v>
      </c>
      <c r="M68" s="54" t="n">
        <v>14291</v>
      </c>
      <c r="N68" s="54" t="n">
        <v>15589</v>
      </c>
      <c r="O68" s="54" t="n">
        <v>176688</v>
      </c>
      <c r="P68" s="14"/>
      <c r="Q68" s="14">
        <f>SUM(O68:O71)</f>
        <v>536895</v>
      </c>
      <c r="R68" s="19">
        <f>(C68-C120)*100/C120</f>
        <v>-1.07970477326199754</v>
      </c>
      <c r="S68" s="19">
        <f>(D68-D120)*100/D120</f>
        <v>3.49659638054125832</v>
      </c>
      <c r="T68" s="19">
        <f>(E68-E120)*100/E120</f>
        <v>20.5494572882811077</v>
      </c>
      <c r="U68" s="19">
        <f>(F68-F120)*100/F120</f>
        <v>5.66972744497886616</v>
      </c>
      <c r="V68" s="19">
        <f>(G68-G120)*100/G120</f>
        <v>1.17138882787905407</v>
      </c>
      <c r="W68" s="19">
        <f>(H68-H120)*100/H120</f>
        <v>0.465628008408809535</v>
      </c>
      <c r="X68" s="19">
        <f>(I68-I120)*100/I120</f>
        <v>2.6853408029878616</v>
      </c>
      <c r="Y68" s="19">
        <f>(J68-J120)*100/J120</f>
        <v>8.41121495327102764</v>
      </c>
      <c r="Z68" s="19">
        <f>(K68-K120)*100/K120</f>
        <v>2.70195916602802155</v>
      </c>
      <c r="AA68" s="19">
        <f>(L68-L120)*100/L120</f>
        <v>-0.330330872398418762</v>
      </c>
      <c r="AB68" s="19">
        <f>(M68-M120)*100/M120</f>
        <v>0.809452429239044235</v>
      </c>
      <c r="AC68" s="19">
        <f>(N68-N120)*100/N120</f>
        <v>1.61823900396004117</v>
      </c>
      <c r="AD68" s="19">
        <f>(O68-O120)*100/O120</f>
        <v>4.0349397430745384</v>
      </c>
    </row>
    <row r="69" spans="1:30">
      <c r="A69" s="24" t="n">
        <v>2018</v>
      </c>
      <c r="B69" s="10" t="s">
        <v>42</v>
      </c>
      <c r="C69" s="54" t="n">
        <v>15761</v>
      </c>
      <c r="D69" s="54" t="n">
        <v>15943</v>
      </c>
      <c r="E69" s="54" t="n">
        <v>20552</v>
      </c>
      <c r="F69" s="54" t="n">
        <v>14541</v>
      </c>
      <c r="G69" s="54" t="n">
        <v>13562</v>
      </c>
      <c r="H69" s="54" t="n">
        <v>12196</v>
      </c>
      <c r="I69" s="54" t="n">
        <v>13661</v>
      </c>
      <c r="J69" s="54" t="n">
        <v>14340</v>
      </c>
      <c r="K69" s="54" t="n">
        <v>12394</v>
      </c>
      <c r="L69" s="54" t="n">
        <v>13189</v>
      </c>
      <c r="M69" s="54" t="n">
        <v>13392</v>
      </c>
      <c r="N69" s="54" t="n">
        <v>14537</v>
      </c>
      <c r="O69" s="54" t="n">
        <v>174068</v>
      </c>
      <c r="P69" s="14"/>
      <c r="Q69" s="14">
        <f>Q68-Q120</f>
        <v>16055.75</v>
      </c>
      <c r="R69" s="19">
        <f>(C69-C121)*100/C121</f>
        <v>-4.18553755433295827</v>
      </c>
      <c r="S69" s="19">
        <f>(D69-D121)*100/D121</f>
        <v>0.732924748846907193</v>
      </c>
      <c r="T69" s="19">
        <f>(E69-E121)*100/E121</f>
        <v>21.2096191557436278</v>
      </c>
      <c r="U69" s="19">
        <f>(F69-F121)*100/F121</f>
        <v>3.59051079290446662</v>
      </c>
      <c r="V69" s="19">
        <f>(G69-G121)*100/G121</f>
        <v>-0.800936254251545066</v>
      </c>
      <c r="W69" s="19">
        <f>(H69-H121)*100/H121</f>
        <v>-3.11792509036024956</v>
      </c>
      <c r="X69" s="19">
        <f>(I69-I121)*100/I121</f>
        <v>1.86983836990361851</v>
      </c>
      <c r="Y69" s="19">
        <f>(J69-J121)*100/J121</f>
        <v>7.18490142950574562</v>
      </c>
      <c r="Z69" s="19">
        <f>(K69-K121)*100/K121</f>
        <v>-1.98691208161167232</v>
      </c>
      <c r="AA69" s="19">
        <f>(L69-L121)*100/L121</f>
        <v>-3.90353194047250405</v>
      </c>
      <c r="AB69" s="19">
        <f>(M69-M121)*100/M121</f>
        <v>-4.19401570296710968</v>
      </c>
      <c r="AC69" s="19">
        <f>(N69-N121)*100/N121</f>
        <v>-5.26710219774848909</v>
      </c>
      <c r="AD69" s="19">
        <f>(O69-O121)*100/O121</f>
        <v>1.19541252269103705</v>
      </c>
    </row>
    <row r="70" spans="1:30">
      <c r="A70" s="24" t="n">
        <v>2018</v>
      </c>
      <c r="B70" s="10" t="s">
        <v>43</v>
      </c>
      <c r="C70" s="54" t="n">
        <v>11827</v>
      </c>
      <c r="D70" s="54" t="n">
        <v>12411</v>
      </c>
      <c r="E70" s="54" t="n">
        <v>15861</v>
      </c>
      <c r="F70" s="54" t="n">
        <v>10929</v>
      </c>
      <c r="G70" s="54" t="n">
        <v>9847</v>
      </c>
      <c r="H70" s="54" t="n">
        <v>9168</v>
      </c>
      <c r="I70" s="54" t="n">
        <v>10347</v>
      </c>
      <c r="J70" s="54" t="n">
        <v>10717</v>
      </c>
      <c r="K70" s="54" t="n">
        <v>9384</v>
      </c>
      <c r="L70" s="54" t="n">
        <v>9945</v>
      </c>
      <c r="M70" s="54" t="n">
        <v>10106</v>
      </c>
      <c r="N70" s="54" t="n">
        <v>11429</v>
      </c>
      <c r="O70" s="54" t="n">
        <v>131971</v>
      </c>
      <c r="P70" s="14"/>
      <c r="R70" s="19">
        <f>(C70-C122)*100/C122</f>
        <v>-4.24450966501366267</v>
      </c>
      <c r="S70" s="19">
        <f>(D70-D122)*100/D122</f>
        <v>3.55228301453870365</v>
      </c>
      <c r="T70" s="19">
        <f>(E70-E122)*100/E122</f>
        <v>24.3780509321884367</v>
      </c>
      <c r="U70" s="19">
        <f>(F70-F122)*100/F122</f>
        <v>5.26113024006164043</v>
      </c>
      <c r="V70" s="19">
        <f>(G70-G122)*100/G122</f>
        <v>-1.9100983688208192</v>
      </c>
      <c r="W70" s="19">
        <f>(H70-H122)*100/H122</f>
        <v>-1.93603593967269223</v>
      </c>
      <c r="X70" s="19">
        <f>(I70-I122)*100/I122</f>
        <v>4.62611861064765684</v>
      </c>
      <c r="Y70" s="19">
        <f>(J70-J122)*100/J122</f>
        <v>9.15943062310610934</v>
      </c>
      <c r="Z70" s="19">
        <f>(K70-K122)*100/K122</f>
        <v>0.851715521642172035</v>
      </c>
      <c r="AA70" s="19">
        <f>(L70-L122)*100/L122</f>
        <v>-3.26345994844608711</v>
      </c>
      <c r="AB70" s="19">
        <f>(M70-M122)*100/M122</f>
        <v>-3.54569315199236446</v>
      </c>
      <c r="AC70" s="19">
        <f>(N70-N122)*100/N122</f>
        <v>-1.457147784100707</v>
      </c>
      <c r="AD70" s="19">
        <f>(O70-O122)*100/O122</f>
        <v>2.91962121935859962</v>
      </c>
    </row>
    <row r="71" spans="1:30">
      <c r="A71" s="24" t="n">
        <v>2018</v>
      </c>
      <c r="B71" s="10" t="s">
        <v>44</v>
      </c>
      <c r="C71" s="54" t="n">
        <v>4860</v>
      </c>
      <c r="D71" s="54" t="n">
        <v>5214</v>
      </c>
      <c r="E71" s="54" t="n">
        <v>6647</v>
      </c>
      <c r="F71" s="54" t="n">
        <v>4525</v>
      </c>
      <c r="G71" s="54" t="n">
        <v>4044</v>
      </c>
      <c r="H71" s="54" t="n">
        <v>3717</v>
      </c>
      <c r="I71" s="54" t="n">
        <v>4151</v>
      </c>
      <c r="J71" s="54" t="n">
        <v>4314</v>
      </c>
      <c r="K71" s="54" t="n">
        <v>3788</v>
      </c>
      <c r="L71" s="54" t="n">
        <v>4070</v>
      </c>
      <c r="M71" s="54" t="n">
        <v>4136</v>
      </c>
      <c r="N71" s="54" t="n">
        <v>4702</v>
      </c>
      <c r="O71" s="54" t="n">
        <v>54168</v>
      </c>
      <c r="P71" s="14"/>
      <c r="R71" s="19">
        <f>(C71-C123)*100/C123</f>
        <v>0.139082058414464527</v>
      </c>
      <c r="S71" s="19">
        <f>(D71-D123)*100/D123</f>
        <v>10.9715866765989141</v>
      </c>
      <c r="T71" s="19">
        <f>(E71-E123)*100/E123</f>
        <v>30.9044360198906993</v>
      </c>
      <c r="U71" s="19">
        <f>(F71-F123)*100/F123</f>
        <v>10.8389467238211878</v>
      </c>
      <c r="V71" s="19">
        <f>(G71-G123)*100/G123</f>
        <v>2.2438531066304277</v>
      </c>
      <c r="W71" s="19">
        <f>(H71-H123)*100/H123</f>
        <v>1.15661994829228476</v>
      </c>
      <c r="X71" s="19">
        <f>(I71-I123)*100/I123</f>
        <v>6.73008934884617815</v>
      </c>
      <c r="Y71" s="19">
        <f>(J71-J123)*100/J123</f>
        <v>10.1493680582152432</v>
      </c>
      <c r="Z71" s="19">
        <f>(K71-K123)*100/K123</f>
        <v>3.2082283223213679</v>
      </c>
      <c r="AA71" s="19">
        <f>(L71-L123)*100/L123</f>
        <v>-0.731707317073170671</v>
      </c>
      <c r="AB71" s="19">
        <f>(M71-M123)*100/M123</f>
        <v>-1.74021500267268525</v>
      </c>
      <c r="AC71" s="19">
        <f>(N71-N123)*100/N123</f>
        <v>1.37990513152220795</v>
      </c>
      <c r="AD71" s="19">
        <f>(O71-O123)*100/O123</f>
        <v>6.70343740766275964</v>
      </c>
    </row>
    <row r="72" spans="1:30">
      <c r="A72" s="20" t="n">
        <v>2017</v>
      </c>
      <c r="B72" s="11" t="s">
        <v>9</v>
      </c>
      <c r="C72" s="51" t="n">
        <v>96033</v>
      </c>
      <c r="D72" s="51" t="n">
        <v>90649</v>
      </c>
      <c r="E72" s="51" t="n">
        <v>82934</v>
      </c>
      <c r="F72" s="51" t="n">
        <v>73204</v>
      </c>
      <c r="G72" s="51" t="n">
        <v>75683</v>
      </c>
      <c r="H72" s="51" t="n">
        <v>69644</v>
      </c>
      <c r="I72" s="51" t="n">
        <v>71411</v>
      </c>
      <c r="J72" s="51" t="n">
        <v>71488</v>
      </c>
      <c r="K72" s="51" t="n">
        <v>69391</v>
      </c>
      <c r="L72" s="51" t="n">
        <v>75229</v>
      </c>
      <c r="M72" s="51" t="n">
        <v>74987</v>
      </c>
      <c r="N72" s="51" t="n">
        <v>81610</v>
      </c>
      <c r="O72" s="51" t="n">
        <v>932263</v>
      </c>
      <c r="P72" s="14"/>
      <c r="R72" s="19">
        <f>(C72-C107)*100/C107</f>
        <v>10.4294055247475228</v>
      </c>
      <c r="S72" s="19">
        <f>(D72-D107)*100/D107</f>
        <v>8.53697960943019041</v>
      </c>
      <c r="T72" s="19">
        <f>(E72-E107)*100/E107</f>
        <v>-7.9648767495734436</v>
      </c>
      <c r="U72" s="19">
        <f>(F72-F107)*100/F107</f>
        <v>-4.14184137127293184</v>
      </c>
      <c r="V72" s="19">
        <f>(G72-G107)*100/G107</f>
        <v>0.734381499043340824</v>
      </c>
      <c r="W72" s="19">
        <f>(H72-H107)*100/H107</f>
        <v>-1.08826484780269928</v>
      </c>
      <c r="X72" s="19">
        <f>(I72-I107)*100/I107</f>
        <v>-3.51950929528750533</v>
      </c>
      <c r="Y72" s="19">
        <f>(J72-J107)*100/J107</f>
        <v>-2.93451732366588924</v>
      </c>
      <c r="Z72" s="19">
        <f>(K72-K107)*100/K107</f>
        <v>-0.571002801280994987</v>
      </c>
      <c r="AA72" s="19">
        <f>(L72-L107)*100/L107</f>
        <v>-0.449590604581920417</v>
      </c>
      <c r="AB72" s="19">
        <f>(M72-M107)*100/M107</f>
        <v>-1.71343187723845514</v>
      </c>
      <c r="AC72" s="19">
        <f>(N72-N107)*100/N107</f>
        <v>-1.16175210505121451</v>
      </c>
      <c r="AD72" s="19">
        <f>(O72-O107)*100/O107</f>
        <v>-0.227528363454621152</v>
      </c>
    </row>
    <row r="73" spans="1:30">
      <c r="A73" s="22" t="n">
        <v>2017</v>
      </c>
      <c r="B73" s="8" t="s">
        <v>26</v>
      </c>
      <c r="C73" s="52" t="n">
        <v>337</v>
      </c>
      <c r="D73" s="52" t="n">
        <v>280</v>
      </c>
      <c r="E73" s="52" t="n">
        <v>355</v>
      </c>
      <c r="F73" s="52" t="n">
        <v>296</v>
      </c>
      <c r="G73" s="52" t="n">
        <v>298</v>
      </c>
      <c r="H73" s="52" t="n">
        <v>287</v>
      </c>
      <c r="I73" s="52" t="n">
        <v>304</v>
      </c>
      <c r="J73" s="52" t="n">
        <v>297</v>
      </c>
      <c r="K73" s="52" t="n">
        <v>269</v>
      </c>
      <c r="L73" s="52" t="n">
        <v>297</v>
      </c>
      <c r="M73" s="52" t="n">
        <v>246</v>
      </c>
      <c r="N73" s="52" t="n">
        <v>307</v>
      </c>
      <c r="O73" s="52" t="n">
        <v>3573</v>
      </c>
      <c r="P73" s="14"/>
      <c r="R73" s="19">
        <f>(C73-C108)*100/C108</f>
        <v>5.14820592823712975</v>
      </c>
      <c r="S73" s="19">
        <f>(D73-D108)*100/D108</f>
        <v>-6.35451505016722429</v>
      </c>
      <c r="T73" s="19">
        <f>(E73-E108)*100/E108</f>
        <v>3.12273057371096607</v>
      </c>
      <c r="U73" s="19">
        <f>(F73-F108)*100/F108</f>
        <v>-0.168634064080944368</v>
      </c>
      <c r="V73" s="19">
        <f>(G73-G108)*100/G108</f>
        <v>3.02506482281763178</v>
      </c>
      <c r="W73" s="19">
        <f>(H73-H108)*100/H108</f>
        <v>-4.65116279069767469</v>
      </c>
      <c r="X73" s="19">
        <f>(I73-I108)*100/I108</f>
        <v>-0.896495517522412477</v>
      </c>
      <c r="Y73" s="19">
        <f>(J73-J108)*100/J108</f>
        <v>-0.585774058577405832</v>
      </c>
      <c r="Z73" s="19">
        <f>(K73-K108)*100/K108</f>
        <v>-5.28169014084507005</v>
      </c>
      <c r="AA73" s="19">
        <f>(L73-L108)*100/L108</f>
        <v>-0.502512562814070307</v>
      </c>
      <c r="AB73" s="19">
        <f>(M73-M108)*100/M108</f>
        <v>-13.4564643799472297</v>
      </c>
      <c r="AC73" s="19">
        <f>(N73-N108)*100/N108</f>
        <v>-1.60256410256410264</v>
      </c>
      <c r="AD73" s="19">
        <f>(O73-O108)*100/O108</f>
        <v>-1.69887887750189144</v>
      </c>
    </row>
    <row r="74" spans="1:30">
      <c r="A74" s="22" t="n">
        <v>2017</v>
      </c>
      <c r="B74" s="8" t="s">
        <v>27</v>
      </c>
      <c r="C74" s="52" t="n">
        <v>397</v>
      </c>
      <c r="D74" s="52" t="n">
        <v>346</v>
      </c>
      <c r="E74" s="52" t="n">
        <v>342</v>
      </c>
      <c r="F74" s="52" t="n">
        <v>333</v>
      </c>
      <c r="G74" s="52" t="n">
        <v>358</v>
      </c>
      <c r="H74" s="52" t="n">
        <v>354</v>
      </c>
      <c r="I74" s="52" t="n">
        <v>332</v>
      </c>
      <c r="J74" s="52" t="n">
        <v>344</v>
      </c>
      <c r="K74" s="52" t="n">
        <v>351</v>
      </c>
      <c r="L74" s="52" t="n">
        <v>320</v>
      </c>
      <c r="M74" s="52" t="n">
        <v>325</v>
      </c>
      <c r="N74" s="52" t="n">
        <v>353</v>
      </c>
      <c r="O74" s="52" t="n">
        <v>4155</v>
      </c>
      <c r="P74" s="14"/>
      <c r="R74" s="19">
        <f>(C74-C109)*100/C109</f>
        <v>7.66101694915254239</v>
      </c>
      <c r="S74" s="19">
        <f>(D74-D109)*100/D109</f>
        <v>3.20656226696495139</v>
      </c>
      <c r="T74" s="19">
        <f>(E74-E109)*100/E109</f>
        <v>-2.9787234042553191</v>
      </c>
      <c r="U74" s="19">
        <f>(F74-F109)*100/F109</f>
        <v>0.985595147839272201</v>
      </c>
      <c r="V74" s="19">
        <f>(G74-G109)*100/G109</f>
        <v>-0.555555555555555536</v>
      </c>
      <c r="W74" s="19">
        <f>(H74-H109)*100/H109</f>
        <v>2.3121387283236996</v>
      </c>
      <c r="X74" s="19">
        <f>(I74-I109)*100/I109</f>
        <v>-9.72127804214819768</v>
      </c>
      <c r="Y74" s="19">
        <f>(J74-J109)*100/J109</f>
        <v>-4.97237569060773499</v>
      </c>
      <c r="Z74" s="19">
        <f>(K74-K109)*100/K109</f>
        <v>3.00807043286867204</v>
      </c>
      <c r="AA74" s="19">
        <f>(L74-L109)*100/L109</f>
        <v>-5.81309786607799861</v>
      </c>
      <c r="AB74" s="19">
        <f>(M74-M109)*100/M109</f>
        <v>-3.34572490706319714</v>
      </c>
      <c r="AC74" s="19">
        <f>(N74-N109)*100/N109</f>
        <v>5.13775130305286698</v>
      </c>
      <c r="AD74" s="19">
        <f>(O74-O109)*100/O109</f>
        <v>-0.46712181099532879</v>
      </c>
    </row>
    <row r="75" spans="1:30">
      <c r="A75" s="22" t="n">
        <v>2017</v>
      </c>
      <c r="B75" s="8" t="s">
        <v>29</v>
      </c>
      <c r="C75" s="52" t="n">
        <v>232</v>
      </c>
      <c r="D75" s="52" t="n">
        <v>207</v>
      </c>
      <c r="E75" s="52" t="n">
        <v>241</v>
      </c>
      <c r="F75" s="52" t="n">
        <v>252</v>
      </c>
      <c r="G75" s="52" t="n">
        <v>242</v>
      </c>
      <c r="H75" s="52" t="n">
        <v>245</v>
      </c>
      <c r="I75" s="52" t="n">
        <v>227</v>
      </c>
      <c r="J75" s="52" t="n">
        <v>226</v>
      </c>
      <c r="K75" s="52" t="n">
        <v>217</v>
      </c>
      <c r="L75" s="52" t="n">
        <v>210</v>
      </c>
      <c r="M75" s="52" t="n">
        <v>211</v>
      </c>
      <c r="N75" s="52" t="n">
        <v>203</v>
      </c>
      <c r="O75" s="52" t="n">
        <v>2713</v>
      </c>
      <c r="P75" s="14"/>
      <c r="R75" s="19">
        <f>(C75-C110)*100/C110</f>
        <v>-3.13152400835073053</v>
      </c>
      <c r="S75" s="19">
        <f>(D75-D110)*100/D110</f>
        <v>-2.12765957446808507</v>
      </c>
      <c r="T75" s="19">
        <f>(E75-E110)*100/E110</f>
        <v>1.15424973767051409</v>
      </c>
      <c r="U75" s="19">
        <f>(F75-F110)*100/F110</f>
        <v>10.405257393209201</v>
      </c>
      <c r="V75" s="19">
        <f>(G75-G110)*100/G110</f>
        <v>8.76404494382022392</v>
      </c>
      <c r="W75" s="19">
        <f>(H75-H110)*100/H110</f>
        <v>10.2362204724409445</v>
      </c>
      <c r="X75" s="19">
        <f>(I75-I110)*100/I110</f>
        <v>-0.329308452250274453</v>
      </c>
      <c r="Y75" s="19">
        <f>(J75-J110)*100/J110</f>
        <v>-1.09409190371991238</v>
      </c>
      <c r="Z75" s="19">
        <f>(K75-K110)*100/K110</f>
        <v>3.82775119617224888</v>
      </c>
      <c r="AA75" s="19">
        <f>(L75-L110)*100/L110</f>
        <v>-4.65380249716231553</v>
      </c>
      <c r="AB75" s="19">
        <f>(M75-M110)*100/M110</f>
        <v>1.19904076738609122</v>
      </c>
      <c r="AC75" s="19">
        <f>(N75-N110)*100/N110</f>
        <v>-4.47058823529411775</v>
      </c>
      <c r="AD75" s="19">
        <f>(O75-O110)*100/O110</f>
        <v>1.65807962529274011</v>
      </c>
    </row>
    <row r="76" spans="1:30">
      <c r="A76" s="22" t="n">
        <v>2017</v>
      </c>
      <c r="B76" s="8" t="s">
        <v>30</v>
      </c>
      <c r="C76" s="52" t="n">
        <v>300</v>
      </c>
      <c r="D76" s="52" t="n">
        <v>311</v>
      </c>
      <c r="E76" s="52" t="n">
        <v>310</v>
      </c>
      <c r="F76" s="52" t="n">
        <v>292</v>
      </c>
      <c r="G76" s="52" t="n">
        <v>360</v>
      </c>
      <c r="H76" s="52" t="n">
        <v>297</v>
      </c>
      <c r="I76" s="52" t="n">
        <v>278</v>
      </c>
      <c r="J76" s="52" t="n">
        <v>316</v>
      </c>
      <c r="K76" s="52" t="n">
        <v>303</v>
      </c>
      <c r="L76" s="52" t="n">
        <v>339</v>
      </c>
      <c r="M76" s="52" t="n">
        <v>317</v>
      </c>
      <c r="N76" s="52" t="n">
        <v>329</v>
      </c>
      <c r="O76" s="52" t="n">
        <v>3752</v>
      </c>
      <c r="P76" s="14"/>
      <c r="R76" s="19">
        <f>(C76-C111)*100/C111</f>
        <v>-0.908340214698596071</v>
      </c>
      <c r="S76" s="19">
        <f>(D76-D111)*100/D111</f>
        <v>3.58034970857618662</v>
      </c>
      <c r="T76" s="19">
        <f>(E76-E111)*100/E111</f>
        <v>-7.87518573551263046</v>
      </c>
      <c r="U76" s="19">
        <f>(F76-F111)*100/F111</f>
        <v>-5.27169505271695016</v>
      </c>
      <c r="V76" s="19">
        <f>(G76-G111)*100/G111</f>
        <v>6.19469026548672552</v>
      </c>
      <c r="W76" s="19">
        <f>(H76-H111)*100/H111</f>
        <v>-4.88390712570056085</v>
      </c>
      <c r="X76" s="19">
        <f>(I76-I111)*100/I111</f>
        <v>-9.88654781199351618</v>
      </c>
      <c r="Y76" s="19">
        <f>(J76-J111)*100/J111</f>
        <v>-1.48090413094310218</v>
      </c>
      <c r="Z76" s="19">
        <f>(K76-K111)*100/K111</f>
        <v>0.748129675810473849</v>
      </c>
      <c r="AA76" s="19">
        <f>(L76-L111)*100/L111</f>
        <v>6.85579196217494058</v>
      </c>
      <c r="AB76" s="19">
        <f>(M76-M111)*100/M111</f>
        <v>-1.78156467854376448</v>
      </c>
      <c r="AC76" s="19">
        <f>(N76-N111)*100/N111</f>
        <v>-0.679245283018867863</v>
      </c>
      <c r="AD76" s="19">
        <f>(O76-O111)*100/O111</f>
        <v>-1.26965331228208678</v>
      </c>
    </row>
    <row r="77" spans="1:30">
      <c r="A77" s="22" t="n">
        <v>2017</v>
      </c>
      <c r="B77" s="8" t="s">
        <v>31</v>
      </c>
      <c r="C77" s="52" t="n">
        <v>486</v>
      </c>
      <c r="D77" s="52" t="n">
        <v>463</v>
      </c>
      <c r="E77" s="52" t="n">
        <v>434</v>
      </c>
      <c r="F77" s="52" t="n">
        <v>413</v>
      </c>
      <c r="G77" s="52" t="n">
        <v>473</v>
      </c>
      <c r="H77" s="52" t="n">
        <v>443</v>
      </c>
      <c r="I77" s="52" t="n">
        <v>444</v>
      </c>
      <c r="J77" s="52" t="n">
        <v>464</v>
      </c>
      <c r="K77" s="52" t="n">
        <v>409</v>
      </c>
      <c r="L77" s="52" t="n">
        <v>421</v>
      </c>
      <c r="M77" s="52" t="n">
        <v>419</v>
      </c>
      <c r="N77" s="52" t="n">
        <v>445</v>
      </c>
      <c r="O77" s="52" t="n">
        <v>5314</v>
      </c>
      <c r="P77" s="14"/>
      <c r="R77" s="19">
        <f>(C77-C112)*100/C112</f>
        <v>-1.96671709531013601</v>
      </c>
      <c r="S77" s="19">
        <f>(D77-D112)*100/D112</f>
        <v>-1.69851380042462852</v>
      </c>
      <c r="T77" s="19">
        <f>(E77-E112)*100/E112</f>
        <v>-14.0594059405940595</v>
      </c>
      <c r="U77" s="19">
        <f>(F77-F112)*100/F112</f>
        <v>-6.40226628895184113</v>
      </c>
      <c r="V77" s="19">
        <f>(G77-G112)*100/G112</f>
        <v>1.06837606837606836</v>
      </c>
      <c r="W77" s="19">
        <f>(H77-H112)*100/H112</f>
        <v>-0.281373100731570069</v>
      </c>
      <c r="X77" s="19">
        <f>(I77-I112)*100/I112</f>
        <v>-3.79198266522210181</v>
      </c>
      <c r="Y77" s="19">
        <f>(J77-J112)*100/J112</f>
        <v>0.65075921908893708</v>
      </c>
      <c r="Z77" s="19">
        <f>(K77-K112)*100/K112</f>
        <v>-5.81462291306850876</v>
      </c>
      <c r="AA77" s="19">
        <f>(L77-L112)*100/L112</f>
        <v>-5.28683914510686126</v>
      </c>
      <c r="AB77" s="19">
        <f>(M77-M112)*100/M112</f>
        <v>-7.60749724366041935</v>
      </c>
      <c r="AC77" s="19">
        <f>(N77-N112)*100/N112</f>
        <v>-2.62582056892778981</v>
      </c>
      <c r="AD77" s="19">
        <f>(O77-O112)*100/O112</f>
        <v>-4.02745168864005798</v>
      </c>
    </row>
    <row r="78" spans="1:30">
      <c r="A78" s="22" t="n">
        <v>2017</v>
      </c>
      <c r="B78" s="8" t="s">
        <v>32</v>
      </c>
      <c r="C78" s="52" t="n">
        <v>1088</v>
      </c>
      <c r="D78" s="52" t="n">
        <v>967</v>
      </c>
      <c r="E78" s="52" t="n">
        <v>1093</v>
      </c>
      <c r="F78" s="52" t="n">
        <v>1001</v>
      </c>
      <c r="G78" s="52" t="n">
        <v>999</v>
      </c>
      <c r="H78" s="52" t="n">
        <v>970</v>
      </c>
      <c r="I78" s="52" t="n">
        <v>942</v>
      </c>
      <c r="J78" s="52" t="n">
        <v>942</v>
      </c>
      <c r="K78" s="52" t="n">
        <v>968</v>
      </c>
      <c r="L78" s="52" t="n">
        <v>930</v>
      </c>
      <c r="M78" s="52" t="n">
        <v>934</v>
      </c>
      <c r="N78" s="52" t="n">
        <v>918</v>
      </c>
      <c r="O78" s="52" t="n">
        <v>11752</v>
      </c>
      <c r="P78" s="14"/>
      <c r="R78" s="19">
        <f>(C78-C113)*100/C113</f>
        <v>3.20132795826416894</v>
      </c>
      <c r="S78" s="19">
        <f>(D78-D113)*100/D113</f>
        <v>0.676730869338886087</v>
      </c>
      <c r="T78" s="19">
        <f>(E78-E113)*100/E113</f>
        <v>3.79867046533713193</v>
      </c>
      <c r="U78" s="19">
        <f>(F78-F113)*100/F113</f>
        <v>4.21655387818844396</v>
      </c>
      <c r="V78" s="19">
        <f>(G78-G113)*100/G113</f>
        <v>5.77024880889359437</v>
      </c>
      <c r="W78" s="19">
        <f>(H78-H113)*100/H113</f>
        <v>4.41334768568353031</v>
      </c>
      <c r="X78" s="19">
        <f>(I78-I113)*100/I113</f>
        <v>-1.05042016806722693</v>
      </c>
      <c r="Y78" s="19">
        <f>(J78-J113)*100/J113</f>
        <v>1.50862068965517242</v>
      </c>
      <c r="Z78" s="19">
        <f>(K78-K113)*100/K113</f>
        <v>6.84326710816777073</v>
      </c>
      <c r="AA78" s="19">
        <f>(L78-L113)*100/L113</f>
        <v>0.296575896468050715</v>
      </c>
      <c r="AB78" s="19">
        <f>(M78-M113)*100/M113</f>
        <v>3.74895862260483215</v>
      </c>
      <c r="AC78" s="19">
        <f>(N78-N113)*100/N113</f>
        <v>-0.298669562856367108</v>
      </c>
      <c r="AD78" s="19">
        <f>(O78-O113)*100/O113</f>
        <v>2.76320391745365512</v>
      </c>
    </row>
    <row r="79" spans="1:30">
      <c r="A79" s="22" t="n">
        <v>2017</v>
      </c>
      <c r="B79" s="8" t="s">
        <v>34</v>
      </c>
      <c r="C79" s="52" t="n">
        <v>2070</v>
      </c>
      <c r="D79" s="52" t="n">
        <v>1903</v>
      </c>
      <c r="E79" s="52" t="n">
        <v>1965</v>
      </c>
      <c r="F79" s="52" t="n">
        <v>1807</v>
      </c>
      <c r="G79" s="52" t="n">
        <v>2003</v>
      </c>
      <c r="H79" s="52" t="n">
        <v>1827</v>
      </c>
      <c r="I79" s="52" t="n">
        <v>1847</v>
      </c>
      <c r="J79" s="52" t="n">
        <v>1821</v>
      </c>
      <c r="K79" s="52" t="n">
        <v>1777</v>
      </c>
      <c r="L79" s="52" t="n">
        <v>1985</v>
      </c>
      <c r="M79" s="52" t="n">
        <v>1932</v>
      </c>
      <c r="N79" s="52" t="n">
        <v>1945</v>
      </c>
      <c r="O79" s="52" t="n">
        <v>22882</v>
      </c>
      <c r="P79" s="14"/>
      <c r="R79" s="19">
        <f>(C79-C114)*100/C114</f>
        <v>1.23486978848269957</v>
      </c>
      <c r="S79" s="19">
        <f>(D79-D114)*100/D114</f>
        <v>-1.29668049792531125</v>
      </c>
      <c r="T79" s="19">
        <f>(E79-E114)*100/E114</f>
        <v>-5.27838033261026762</v>
      </c>
      <c r="U79" s="19">
        <f>(F79-F114)*100/F114</f>
        <v>-2.75797120947127672</v>
      </c>
      <c r="V79" s="19">
        <f>(G79-G114)*100/G114</f>
        <v>6.06301297325920086</v>
      </c>
      <c r="W79" s="19">
        <f>(H79-H114)*100/H114</f>
        <v>-0.422400872053413234</v>
      </c>
      <c r="X79" s="19">
        <f>(I79-I114)*100/I114</f>
        <v>0.887614365697118757</v>
      </c>
      <c r="Y79" s="19">
        <f>(J79-J114)*100/J114</f>
        <v>-0.965329707681849136</v>
      </c>
      <c r="Z79" s="19">
        <f>(K79-K114)*100/K114</f>
        <v>0.808395972202524504</v>
      </c>
      <c r="AA79" s="19">
        <f>(L79-L114)*100/L114</f>
        <v>5.79613590939373768</v>
      </c>
      <c r="AB79" s="19">
        <f>(M79-M114)*100/M114</f>
        <v>6.13926658426040373</v>
      </c>
      <c r="AC79" s="19">
        <f>(N79-N114)*100/N114</f>
        <v>3.55384001064820998</v>
      </c>
      <c r="AD79" s="19">
        <f>(O79-O114)*100/O114</f>
        <v>1.08788089636968067</v>
      </c>
    </row>
    <row r="80" spans="1:30">
      <c r="A80" s="22" t="n">
        <v>2017</v>
      </c>
      <c r="B80" s="8" t="s">
        <v>35</v>
      </c>
      <c r="C80" s="52" t="n">
        <v>3346</v>
      </c>
      <c r="D80" s="52" t="n">
        <v>3000</v>
      </c>
      <c r="E80" s="52" t="n">
        <v>3054</v>
      </c>
      <c r="F80" s="52" t="n">
        <v>2888</v>
      </c>
      <c r="G80" s="52" t="n">
        <v>2919</v>
      </c>
      <c r="H80" s="52" t="n">
        <v>2849</v>
      </c>
      <c r="I80" s="52" t="n">
        <v>2850</v>
      </c>
      <c r="J80" s="52" t="n">
        <v>2787</v>
      </c>
      <c r="K80" s="52" t="n">
        <v>2704</v>
      </c>
      <c r="L80" s="52" t="n">
        <v>2898</v>
      </c>
      <c r="M80" s="52" t="n">
        <v>2817</v>
      </c>
      <c r="N80" s="52" t="n">
        <v>2961</v>
      </c>
      <c r="O80" s="52" t="n">
        <v>35073</v>
      </c>
      <c r="P80" s="14"/>
      <c r="R80" s="19">
        <f>(C80-C115)*100/C115</f>
        <v>4.37495125945566521</v>
      </c>
      <c r="S80" s="19">
        <f>(D80-D115)*100/D115</f>
        <v>0.376411543287327444</v>
      </c>
      <c r="T80" s="19">
        <f>(E80-E115)*100/E115</f>
        <v>-7.01781093012635093</v>
      </c>
      <c r="U80" s="19">
        <f>(F80-F115)*100/F115</f>
        <v>-2.71180731008927056</v>
      </c>
      <c r="V80" s="19">
        <f>(G80-G115)*100/G115</f>
        <v>-0.366925505589214129</v>
      </c>
      <c r="W80" s="19">
        <f>(H80-H115)*100/H115</f>
        <v>0.796037502211215298</v>
      </c>
      <c r="X80" s="19">
        <f>(I80-I115)*100/I115</f>
        <v>-2.56410256410256432</v>
      </c>
      <c r="Y80" s="19">
        <f>(J80-J115)*100/J115</f>
        <v>-2.94271286783910835</v>
      </c>
      <c r="Z80" s="19">
        <f>(K80-K115)*100/K115</f>
        <v>-2.07333635129017635</v>
      </c>
      <c r="AA80" s="19">
        <f>(L80-L115)*100/L115</f>
        <v>-1.41180472869535638</v>
      </c>
      <c r="AB80" s="19">
        <f>(M80-M115)*100/M115</f>
        <v>-3.17924041931603352</v>
      </c>
      <c r="AC80" s="19">
        <f>(N80-N115)*100/N115</f>
        <v>-1.85614849187935036</v>
      </c>
      <c r="AD80" s="19">
        <f>(O80-O115)*100/O115</f>
        <v>-1.55638200828012074</v>
      </c>
    </row>
    <row r="81" spans="1:30">
      <c r="A81" s="22" t="n">
        <v>2017</v>
      </c>
      <c r="B81" s="8" t="s">
        <v>36</v>
      </c>
      <c r="C81" s="52" t="n">
        <v>4510</v>
      </c>
      <c r="D81" s="52" t="n">
        <v>4101</v>
      </c>
      <c r="E81" s="52" t="n">
        <v>3992</v>
      </c>
      <c r="F81" s="52" t="n">
        <v>3874</v>
      </c>
      <c r="G81" s="52" t="n">
        <v>4004</v>
      </c>
      <c r="H81" s="52" t="n">
        <v>3768</v>
      </c>
      <c r="I81" s="52" t="n">
        <v>3860</v>
      </c>
      <c r="J81" s="52" t="n">
        <v>3974</v>
      </c>
      <c r="K81" s="52" t="n">
        <v>3561</v>
      </c>
      <c r="L81" s="52" t="n">
        <v>3908</v>
      </c>
      <c r="M81" s="52" t="n">
        <v>3953</v>
      </c>
      <c r="N81" s="52" t="n">
        <v>4186</v>
      </c>
      <c r="O81" s="52" t="n">
        <v>47691</v>
      </c>
      <c r="P81" s="14"/>
      <c r="R81" s="19">
        <f>(C81-C116)*100/C116</f>
        <v>2.9151691482685834</v>
      </c>
      <c r="S81" s="19">
        <f>(D81-D116)*100/D116</f>
        <v>0.140406568585556446</v>
      </c>
      <c r="T81" s="19">
        <f>(E81-E116)*100/E116</f>
        <v>-10.9226821376771177</v>
      </c>
      <c r="U81" s="19">
        <f>(F81-F116)*100/F116</f>
        <v>-2.78544542032622333</v>
      </c>
      <c r="V81" s="19">
        <f>(G81-G116)*100/G116</f>
        <v>0.82467736858671703</v>
      </c>
      <c r="W81" s="19">
        <f>(H81-H116)*100/H116</f>
        <v>-1.86222164344315662</v>
      </c>
      <c r="X81" s="19">
        <f>(I81-I116)*100/I116</f>
        <v>-2.59289634723361306</v>
      </c>
      <c r="Y81" s="19">
        <f>(J81-J116)*100/J116</f>
        <v>0.664935722880121638</v>
      </c>
      <c r="Z81" s="19">
        <f>(K81-K116)*100/K116</f>
        <v>-2.71820789509629845</v>
      </c>
      <c r="AA81" s="19">
        <f>(L81-L116)*100/L116</f>
        <v>-1.33804594799293097</v>
      </c>
      <c r="AB81" s="19">
        <f>(M81-M116)*100/M116</f>
        <v>-0.132634371249921057</v>
      </c>
      <c r="AC81" s="19">
        <f>(N81-N116)*100/N116</f>
        <v>0.149530474310664507</v>
      </c>
      <c r="AD81" s="19">
        <f>(O81-O116)*100/O116</f>
        <v>-1.51523755930593351</v>
      </c>
    </row>
    <row r="82" spans="1:30">
      <c r="A82" s="22" t="n">
        <v>2017</v>
      </c>
      <c r="B82" s="8" t="s">
        <v>37</v>
      </c>
      <c r="C82" s="52" t="n">
        <v>5867</v>
      </c>
      <c r="D82" s="52" t="n">
        <v>5416</v>
      </c>
      <c r="E82" s="52" t="n">
        <v>5470</v>
      </c>
      <c r="F82" s="52" t="n">
        <v>4809</v>
      </c>
      <c r="G82" s="52" t="n">
        <v>5253</v>
      </c>
      <c r="H82" s="52" t="n">
        <v>4851</v>
      </c>
      <c r="I82" s="52" t="n">
        <v>5125</v>
      </c>
      <c r="J82" s="52" t="n">
        <v>5127</v>
      </c>
      <c r="K82" s="52" t="n">
        <v>4861</v>
      </c>
      <c r="L82" s="52" t="n">
        <v>5177</v>
      </c>
      <c r="M82" s="52" t="n">
        <v>5281</v>
      </c>
      <c r="N82" s="52" t="n">
        <v>5493</v>
      </c>
      <c r="O82" s="52" t="n">
        <v>62730</v>
      </c>
      <c r="P82" s="14"/>
      <c r="R82" s="19">
        <f>(C82-C117)*100/C117</f>
        <v>3.24226826800404755</v>
      </c>
      <c r="S82" s="19">
        <f>(D82-D117)*100/D117</f>
        <v>0.0554221319046739325</v>
      </c>
      <c r="T82" s="19">
        <f>(E82-E117)*100/E117</f>
        <v>-7.51151878936467021</v>
      </c>
      <c r="U82" s="19">
        <f>(F82-F117)*100/F117</f>
        <v>-6.24360286591606961</v>
      </c>
      <c r="V82" s="19">
        <f>(G82-G117)*100/G117</f>
        <v>-0.208966565349544098</v>
      </c>
      <c r="W82" s="19">
        <f>(H82-H117)*100/H117</f>
        <v>-0.42081494406240374</v>
      </c>
      <c r="X82" s="19">
        <f>(I82-I117)*100/I117</f>
        <v>-1.98890801300439861</v>
      </c>
      <c r="Y82" s="19">
        <f>(J82-J117)*100/J117</f>
        <v>-1.90375968621448379</v>
      </c>
      <c r="Z82" s="19">
        <f>(K82-K117)*100/K117</f>
        <v>-1.67880258899676367</v>
      </c>
      <c r="AA82" s="19">
        <f>(L82-L117)*100/L117</f>
        <v>-1.04176622383637585</v>
      </c>
      <c r="AB82" s="19">
        <f>(M82-M117)*100/M117</f>
        <v>1.43090367809468937</v>
      </c>
      <c r="AC82" s="19">
        <f>(N82-N117)*100/N117</f>
        <v>-1.24056094929881344</v>
      </c>
      <c r="AD82" s="19">
        <f>(O82-O117)*100/O117</f>
        <v>-1.48293855051296237</v>
      </c>
    </row>
    <row r="83" spans="1:30">
      <c r="A83" s="22" t="n">
        <v>2017</v>
      </c>
      <c r="B83" s="8" t="s">
        <v>38</v>
      </c>
      <c r="C83" s="52" t="n">
        <v>7605</v>
      </c>
      <c r="D83" s="52" t="n">
        <v>7076</v>
      </c>
      <c r="E83" s="52" t="n">
        <v>6622</v>
      </c>
      <c r="F83" s="52" t="n">
        <v>6195</v>
      </c>
      <c r="G83" s="52" t="n">
        <v>6205</v>
      </c>
      <c r="H83" s="52" t="n">
        <v>5623</v>
      </c>
      <c r="I83" s="52" t="n">
        <v>5939</v>
      </c>
      <c r="J83" s="52" t="n">
        <v>5894</v>
      </c>
      <c r="K83" s="52" t="n">
        <v>5771</v>
      </c>
      <c r="L83" s="52" t="n">
        <v>6118</v>
      </c>
      <c r="M83" s="52" t="n">
        <v>6016</v>
      </c>
      <c r="N83" s="52" t="n">
        <v>6524</v>
      </c>
      <c r="O83" s="52" t="n">
        <v>75588</v>
      </c>
      <c r="P83" s="14"/>
      <c r="R83" s="19">
        <f>(C83-C118)*100/C118</f>
        <v>8.67002464901939796</v>
      </c>
      <c r="S83" s="19">
        <f>(D83-D118)*100/D118</f>
        <v>4.33115853883298296</v>
      </c>
      <c r="T83" s="19">
        <f>(E83-E118)*100/E118</f>
        <v>-8.52643574955969186</v>
      </c>
      <c r="U83" s="19">
        <f>(F83-F118)*100/F118</f>
        <v>-2.31403003902708226</v>
      </c>
      <c r="V83" s="19">
        <f>(G83-G118)*100/G118</f>
        <v>1.00516827412200382</v>
      </c>
      <c r="W83" s="19">
        <f>(H83-H118)*100/H118</f>
        <v>-2.29790191564223978</v>
      </c>
      <c r="X83" s="19">
        <f>(I83-I118)*100/I118</f>
        <v>-2.88610906712451953</v>
      </c>
      <c r="Y83" s="19">
        <f>(J83-J118)*100/J118</f>
        <v>-1.5780245470485097</v>
      </c>
      <c r="Z83" s="19">
        <f>(K83-K118)*100/K118</f>
        <v>1.20566443070717688</v>
      </c>
      <c r="AA83" s="19">
        <f>(L83-L118)*100/L118</f>
        <v>-0.073499387505104119</v>
      </c>
      <c r="AB83" s="19">
        <f>(M83-M118)*100/M118</f>
        <v>-0.754732544232276226</v>
      </c>
      <c r="AC83" s="19">
        <f>(N83-N118)*100/N118</f>
        <v>-1.0728230789643276</v>
      </c>
      <c r="AD83" s="19">
        <f>(O83-O118)*100/O118</f>
        <v>-0.33917746991406843</v>
      </c>
    </row>
    <row r="84" spans="1:30">
      <c r="A84" s="22" t="n">
        <v>2017</v>
      </c>
      <c r="B84" s="8" t="s">
        <v>39</v>
      </c>
      <c r="C84" s="52" t="n">
        <v>14182</v>
      </c>
      <c r="D84" s="52" t="n">
        <v>13341</v>
      </c>
      <c r="E84" s="52" t="n">
        <v>12543</v>
      </c>
      <c r="F84" s="52" t="n">
        <v>11133</v>
      </c>
      <c r="G84" s="52" t="n">
        <v>11402</v>
      </c>
      <c r="H84" s="52" t="n">
        <v>10483</v>
      </c>
      <c r="I84" s="52" t="n">
        <v>10832</v>
      </c>
      <c r="J84" s="52" t="n">
        <v>10635</v>
      </c>
      <c r="K84" s="52" t="n">
        <v>10490</v>
      </c>
      <c r="L84" s="52" t="n">
        <v>11074</v>
      </c>
      <c r="M84" s="52" t="n">
        <v>11032</v>
      </c>
      <c r="N84" s="52" t="n">
        <v>12085</v>
      </c>
      <c r="O84" s="52" t="n">
        <v>139232</v>
      </c>
      <c r="P84" s="14"/>
      <c r="R84" s="19">
        <f>(C84-C119)*100/C119</f>
        <v>11.6648950828707534</v>
      </c>
      <c r="S84" s="19">
        <f>(D84-D119)*100/D119</f>
        <v>9.65806345553180989</v>
      </c>
      <c r="T84" s="19">
        <f>(E84-E119)*100/E119</f>
        <v>-4.94126563092080318</v>
      </c>
      <c r="U84" s="19">
        <f>(F84-F119)*100/F119</f>
        <v>-1.43862600150502402</v>
      </c>
      <c r="V84" s="19">
        <f>(G84-G119)*100/G119</f>
        <v>3.77955264295628846</v>
      </c>
      <c r="W84" s="19">
        <f>(H84-H119)*100/H119</f>
        <v>0.882954408757368014</v>
      </c>
      <c r="X84" s="19">
        <f>(I84-I119)*100/I119</f>
        <v>0.741705224487897929</v>
      </c>
      <c r="Y84" s="19">
        <f>(J84-J119)*100/J119</f>
        <v>-0.507519236616226532</v>
      </c>
      <c r="Z84" s="19">
        <f>(K84-K119)*100/K119</f>
        <v>3.43637528965143213</v>
      </c>
      <c r="AA84" s="19">
        <f>(L84-L119)*100/L119</f>
        <v>1.26651730602167256</v>
      </c>
      <c r="AB84" s="19">
        <f>(M84-M119)*100/M119</f>
        <v>0.370749459797566239</v>
      </c>
      <c r="AC84" s="19">
        <f>(N84-N119)*100/N119</f>
        <v>2.01540571910942301</v>
      </c>
      <c r="AD84" s="19">
        <f>(O84-O119)*100/O119</f>
        <v>2.30801449030428163</v>
      </c>
    </row>
    <row r="85" spans="1:30">
      <c r="A85" s="22" t="n">
        <v>2017</v>
      </c>
      <c r="B85" s="8" t="s">
        <v>41</v>
      </c>
      <c r="C85" s="52" t="n">
        <v>16835</v>
      </c>
      <c r="D85" s="52" t="n">
        <v>16026</v>
      </c>
      <c r="E85" s="52" t="n">
        <v>14616</v>
      </c>
      <c r="F85" s="52" t="n">
        <v>12809</v>
      </c>
      <c r="G85" s="52" t="n">
        <v>13340</v>
      </c>
      <c r="H85" s="52" t="n">
        <v>12278</v>
      </c>
      <c r="I85" s="52" t="n">
        <v>12590</v>
      </c>
      <c r="J85" s="52" t="n">
        <v>12585</v>
      </c>
      <c r="K85" s="52" t="n">
        <v>12351</v>
      </c>
      <c r="L85" s="52" t="n">
        <v>13526</v>
      </c>
      <c r="M85" s="52" t="n">
        <v>13492</v>
      </c>
      <c r="N85" s="52" t="n">
        <v>14894</v>
      </c>
      <c r="O85" s="52" t="n">
        <v>165342</v>
      </c>
      <c r="P85" s="14"/>
      <c r="Q85" s="14">
        <f>SUM(O85:O88)</f>
        <v>517808</v>
      </c>
      <c r="R85" s="19">
        <f>(C85-C120)*100/C120</f>
        <v>8.5183872111386858</v>
      </c>
      <c r="S85" s="19">
        <f>(D85-D120)*100/D120</f>
        <v>6.43201062593391981</v>
      </c>
      <c r="T85" s="19">
        <f>(E85-E120)*100/E120</f>
        <v>-10.369779849144539</v>
      </c>
      <c r="U85" s="19">
        <f>(F85-F120)*100/F120</f>
        <v>-6.65354904532866964</v>
      </c>
      <c r="V85" s="19">
        <f>(G85-G120)*100/G120</f>
        <v>-2.33545647558386404</v>
      </c>
      <c r="W85" s="19">
        <f>(H85-H120)*100/H120</f>
        <v>-3.51087447690524357</v>
      </c>
      <c r="X85" s="19">
        <f>(I85-I120)*100/I120</f>
        <v>-5.95704948646125132</v>
      </c>
      <c r="Y85" s="19">
        <f>(J85-J120)*100/J120</f>
        <v>-5.90654205607476612</v>
      </c>
      <c r="Z85" s="19">
        <f>(K85-K120)*100/K120</f>
        <v>-2.91811589931026347</v>
      </c>
      <c r="AA85" s="19">
        <f>(L85-L120)*100/L120</f>
        <v>-2.3375873210707776</v>
      </c>
      <c r="AB85" s="19">
        <f>(M85-M120)*100/M120</f>
        <v>-4.82673485583281892</v>
      </c>
      <c r="AC85" s="19">
        <f>(N85-N120)*100/N120</f>
        <v>-2.91217834851620694</v>
      </c>
      <c r="AD85" s="19">
        <f>(O85-O120)*100/O120</f>
        <v>-2.64565218351313991</v>
      </c>
    </row>
    <row r="86" spans="1:30">
      <c r="A86" s="22" t="n">
        <v>2017</v>
      </c>
      <c r="B86" s="8" t="s">
        <v>42</v>
      </c>
      <c r="C86" s="52" t="n">
        <v>18767</v>
      </c>
      <c r="D86" s="52" t="n">
        <v>17997</v>
      </c>
      <c r="E86" s="52" t="n">
        <v>15722</v>
      </c>
      <c r="F86" s="52" t="n">
        <v>13474</v>
      </c>
      <c r="G86" s="52" t="n">
        <v>13911</v>
      </c>
      <c r="H86" s="52" t="n">
        <v>12515</v>
      </c>
      <c r="I86" s="52" t="n">
        <v>13027</v>
      </c>
      <c r="J86" s="52" t="n">
        <v>12997</v>
      </c>
      <c r="K86" s="52" t="n">
        <v>12708</v>
      </c>
      <c r="L86" s="52" t="n">
        <v>13738</v>
      </c>
      <c r="M86" s="52" t="n">
        <v>13777</v>
      </c>
      <c r="N86" s="52" t="n">
        <v>15311</v>
      </c>
      <c r="O86" s="52" t="n">
        <v>173944</v>
      </c>
      <c r="P86" s="14"/>
      <c r="R86" s="19">
        <f>(C86-C121)*100/C121</f>
        <v>14.088574120793945</v>
      </c>
      <c r="S86" s="19">
        <f>(D86-D121)*100/D121</f>
        <v>13.7107474568774883</v>
      </c>
      <c r="T86" s="19">
        <f>(E86-E121)*100/E121</f>
        <v>-7.27629270306533193</v>
      </c>
      <c r="U86" s="19">
        <f>(F86-F121)*100/F121</f>
        <v>-4.01082852461352157</v>
      </c>
      <c r="V86" s="19">
        <f>(G86-G121)*100/G121</f>
        <v>1.75181947847712394</v>
      </c>
      <c r="W86" s="19">
        <f>(H86-H121)*100/H121</f>
        <v>-0.583866227112046765</v>
      </c>
      <c r="X86" s="19">
        <f>(I86-I121)*100/I121</f>
        <v>-2.8578885553960589</v>
      </c>
      <c r="Y86" s="19">
        <f>(J86-J121)*100/J121</f>
        <v>-2.85340558721853697</v>
      </c>
      <c r="Z86" s="19">
        <f>(K86-K121)*100/K121</f>
        <v>0.496233763666198779</v>
      </c>
      <c r="AA86" s="19">
        <f>(L86-L121)*100/L121</f>
        <v>0.0965409205996466291</v>
      </c>
      <c r="AB86" s="19">
        <f>(M86-M121)*100/M121</f>
        <v>-1.4397367338543809</v>
      </c>
      <c r="AC86" s="19">
        <f>(N86-N121)*100/N121</f>
        <v>-0.223196103028624515</v>
      </c>
      <c r="AD86" s="19">
        <f>(O86-O121)*100/O121</f>
        <v>1.12332442405824029</v>
      </c>
    </row>
    <row r="87" spans="1:30">
      <c r="A87" s="22" t="n">
        <v>2017</v>
      </c>
      <c r="B87" s="8" t="s">
        <v>43</v>
      </c>
      <c r="C87" s="52" t="n">
        <v>14348</v>
      </c>
      <c r="D87" s="52" t="n">
        <v>13824</v>
      </c>
      <c r="E87" s="52" t="n">
        <v>11496</v>
      </c>
      <c r="F87" s="52" t="n">
        <v>9877</v>
      </c>
      <c r="G87" s="52" t="n">
        <v>9998</v>
      </c>
      <c r="H87" s="52" t="n">
        <v>9288</v>
      </c>
      <c r="I87" s="52" t="n">
        <v>9199</v>
      </c>
      <c r="J87" s="52" t="n">
        <v>9263</v>
      </c>
      <c r="K87" s="52" t="n">
        <v>9063</v>
      </c>
      <c r="L87" s="52" t="n">
        <v>10229</v>
      </c>
      <c r="M87" s="52" t="n">
        <v>10124</v>
      </c>
      <c r="N87" s="52" t="n">
        <v>11146</v>
      </c>
      <c r="O87" s="52" t="n">
        <v>127855</v>
      </c>
      <c r="P87" s="14"/>
      <c r="R87" s="19">
        <f>(C87-C122)*100/C122</f>
        <v>16.1663799210606207</v>
      </c>
      <c r="S87" s="19">
        <f>(D87-D122)*100/D122</f>
        <v>15.3417742641997457</v>
      </c>
      <c r="T87" s="19">
        <f>(E87-E122)*100/E122</f>
        <v>-9.851202728930188</v>
      </c>
      <c r="U87" s="19">
        <f>(F87-F122)*100/F122</f>
        <v>-4.87106017191977081</v>
      </c>
      <c r="V87" s="19">
        <f>(G87-G122)*100/G122</f>
        <v>-0.405927032748101091</v>
      </c>
      <c r="W87" s="19">
        <f>(H87-H122)*100/H122</f>
        <v>-0.652476200663172534</v>
      </c>
      <c r="X87" s="19">
        <f>(I87-I122)*100/I122</f>
        <v>-6.98215278831083452</v>
      </c>
      <c r="Y87" s="19">
        <f>(J87-J122)*100/J122</f>
        <v>-5.65047999796287304</v>
      </c>
      <c r="Z87" s="19">
        <f>(K87-K122)*100/K122</f>
        <v>-2.59813536097154696</v>
      </c>
      <c r="AA87" s="19">
        <f>(L87-L122)*100/L122</f>
        <v>-0.500948397451485761</v>
      </c>
      <c r="AB87" s="19">
        <f>(M87-M122)*100/M122</f>
        <v>-3.37389644476258654</v>
      </c>
      <c r="AC87" s="19">
        <f>(N87-N122)*100/N122</f>
        <v>-3.89722365925159497</v>
      </c>
      <c r="AD87" s="19">
        <f>(O87-O122)*100/O122</f>
        <v>-0.290304907888143902</v>
      </c>
    </row>
    <row r="88" spans="1:30">
      <c r="A88" s="22" t="n">
        <v>2017</v>
      </c>
      <c r="B88" s="8" t="s">
        <v>44</v>
      </c>
      <c r="C88" s="52" t="n">
        <v>5663</v>
      </c>
      <c r="D88" s="52" t="n">
        <v>5391</v>
      </c>
      <c r="E88" s="52" t="n">
        <v>4679</v>
      </c>
      <c r="F88" s="52" t="n">
        <v>3751</v>
      </c>
      <c r="G88" s="52" t="n">
        <v>3918</v>
      </c>
      <c r="H88" s="52" t="n">
        <v>3566</v>
      </c>
      <c r="I88" s="52" t="n">
        <v>3615</v>
      </c>
      <c r="J88" s="52" t="n">
        <v>3816</v>
      </c>
      <c r="K88" s="52" t="n">
        <v>3588</v>
      </c>
      <c r="L88" s="52" t="n">
        <v>4059</v>
      </c>
      <c r="M88" s="52" t="n">
        <v>4111</v>
      </c>
      <c r="N88" s="52" t="n">
        <v>4510</v>
      </c>
      <c r="O88" s="52" t="n">
        <v>50667</v>
      </c>
      <c r="P88" s="14"/>
      <c r="R88" s="19">
        <f>(C88-C123)*100/C123</f>
        <v>16.6846958223870594</v>
      </c>
      <c r="S88" s="19">
        <f>(D88-D123)*100/D123</f>
        <v>14.7387464084282218</v>
      </c>
      <c r="T88" s="19">
        <f>(E88-E123)*100/E123</f>
        <v>-7.85288759785338009</v>
      </c>
      <c r="U88" s="19">
        <f>(F88-F123)*100/F123</f>
        <v>-8.12002449479485655</v>
      </c>
      <c r="V88" s="19">
        <f>(G88-G123)*100/G123</f>
        <v>-0.941786233487137281</v>
      </c>
      <c r="W88" s="19">
        <f>(H88-H123)*100/H123</f>
        <v>-2.95278269152265604</v>
      </c>
      <c r="X88" s="19">
        <f>(I88-I123)*100/I123</f>
        <v>-7.05148807610721828</v>
      </c>
      <c r="Y88" s="19">
        <f>(J88-J123)*100/J123</f>
        <v>-2.56606664113366545</v>
      </c>
      <c r="Z88" s="19">
        <f>(K88-K123)*100/K123</f>
        <v>-2.24099175805462858</v>
      </c>
      <c r="AA88" s="19">
        <f>(L88-L123)*100/L123</f>
        <v>-1</v>
      </c>
      <c r="AB88" s="19">
        <f>(M88-M123)*100/M123</f>
        <v>-2.33414503771455717</v>
      </c>
      <c r="AC88" s="19">
        <f>(N88-N123)*100/N123</f>
        <v>-2.7598102630444159</v>
      </c>
      <c r="AD88" s="19">
        <f>(O88-O123)*100/O123</f>
        <v>-0.193046390229488818</v>
      </c>
    </row>
    <row r="89" spans="1:30">
      <c r="A89" s="25" t="n">
        <v>2016</v>
      </c>
      <c r="B89" s="9" t="s">
        <v>9</v>
      </c>
      <c r="C89" s="53" t="n">
        <v>81742</v>
      </c>
      <c r="D89" s="53" t="n">
        <v>76619</v>
      </c>
      <c r="E89" s="53" t="n">
        <v>83668</v>
      </c>
      <c r="F89" s="53" t="n">
        <v>75315</v>
      </c>
      <c r="G89" s="53" t="n">
        <v>74525</v>
      </c>
      <c r="H89" s="53" t="n">
        <v>69186</v>
      </c>
      <c r="I89" s="53" t="n">
        <v>72122</v>
      </c>
      <c r="J89" s="53" t="n">
        <v>71295</v>
      </c>
      <c r="K89" s="53" t="n">
        <v>69037</v>
      </c>
      <c r="L89" s="53" t="n">
        <v>76001</v>
      </c>
      <c r="M89" s="53" t="n">
        <v>77050</v>
      </c>
      <c r="N89" s="53" t="n">
        <v>84339</v>
      </c>
      <c r="O89" s="53" t="n">
        <v>910899</v>
      </c>
      <c r="P89" s="14"/>
      <c r="R89" s="19">
        <f>(C89-C107)*100/C107</f>
        <v>-6.00397294259356684</v>
      </c>
      <c r="S89" s="19">
        <f>(D89-D107)*100/D107</f>
        <v>-8.26159317041631169</v>
      </c>
      <c r="T89" s="19">
        <f>(E89-E107)*100/E107</f>
        <v>-7.15032806669533461</v>
      </c>
      <c r="U89" s="19">
        <f>(F89-F107)*100/F107</f>
        <v>-1.37755836945277421</v>
      </c>
      <c r="V89" s="19">
        <f>(G89-G107)*100/G107</f>
        <v>-0.806921221196239813</v>
      </c>
      <c r="W89" s="19">
        <f>(H89-H107)*100/H107</f>
        <v>-1.73873832290043007</v>
      </c>
      <c r="X89" s="19">
        <f>(I89-I107)*100/I107</f>
        <v>-2.55890618244703827</v>
      </c>
      <c r="Y89" s="19">
        <f>(J89-J107)*100/J107</f>
        <v>-3.19657022983940786</v>
      </c>
      <c r="Z89" s="19">
        <f>(K89-K107)*100/K107</f>
        <v>-1.07824242901869183</v>
      </c>
      <c r="AA89" s="19">
        <f>(L89-L107)*100/L107</f>
        <v>0.571995699280456549</v>
      </c>
      <c r="AB89" s="19">
        <f>(M89-M107)*100/M107</f>
        <v>0.99057268404892902</v>
      </c>
      <c r="AC89" s="19">
        <f>(N89-N107)*100/N107</f>
        <v>2.14335239813853207</v>
      </c>
      <c r="AD89" s="19">
        <f>(O89-O107)*100/O107</f>
        <v>-2.51394226601554616</v>
      </c>
    </row>
    <row r="90" spans="1:30">
      <c r="A90" s="24" t="n">
        <v>2016</v>
      </c>
      <c r="B90" s="10" t="s">
        <v>26</v>
      </c>
      <c r="C90" s="54" t="n">
        <v>298</v>
      </c>
      <c r="D90" s="54" t="n">
        <v>302</v>
      </c>
      <c r="E90" s="54" t="n">
        <v>373</v>
      </c>
      <c r="F90" s="54" t="n">
        <v>293</v>
      </c>
      <c r="G90" s="54" t="n">
        <v>324</v>
      </c>
      <c r="H90" s="54" t="n">
        <v>298</v>
      </c>
      <c r="I90" s="54" t="n">
        <v>329</v>
      </c>
      <c r="J90" s="54" t="n">
        <v>306</v>
      </c>
      <c r="K90" s="54" t="n">
        <v>313</v>
      </c>
      <c r="L90" s="54" t="n">
        <v>306</v>
      </c>
      <c r="M90" s="54" t="n">
        <v>322</v>
      </c>
      <c r="N90" s="54" t="n">
        <v>333</v>
      </c>
      <c r="O90" s="54" t="n">
        <v>3797</v>
      </c>
      <c r="P90" s="14"/>
      <c r="R90" s="19">
        <f>(C90-C108)*100/C108</f>
        <v>-7.02028081123244974</v>
      </c>
      <c r="S90" s="19">
        <f>(D90-D108)*100/D108</f>
        <v>1.00334448160535117</v>
      </c>
      <c r="T90" s="19">
        <f>(E90-E108)*100/E108</f>
        <v>8.35148874364560712</v>
      </c>
      <c r="U90" s="19">
        <f>(F90-F108)*100/F108</f>
        <v>-1.18043844856661039</v>
      </c>
      <c r="V90" s="19">
        <f>(G90-G108)*100/G108</f>
        <v>12.0138288677614522</v>
      </c>
      <c r="W90" s="19">
        <f>(H90-H108)*100/H108</f>
        <v>-0.99667774086378742</v>
      </c>
      <c r="X90" s="19">
        <f>(I90-I108)*100/I108</f>
        <v>7.25346373268133693</v>
      </c>
      <c r="Y90" s="19">
        <f>(J90-J108)*100/J108</f>
        <v>2.42677824267782416</v>
      </c>
      <c r="Z90" s="19">
        <f>(K90-K108)*100/K108</f>
        <v>10.2112676056338021</v>
      </c>
      <c r="AA90" s="19">
        <f>(L90-L108)*100/L108</f>
        <v>2.51256281407035198</v>
      </c>
      <c r="AB90" s="19">
        <f>(M90-M108)*100/M108</f>
        <v>13.280562884784521</v>
      </c>
      <c r="AC90" s="19">
        <f>(N90-N108)*100/N108</f>
        <v>6.73076923076923084</v>
      </c>
      <c r="AD90" s="19">
        <f>(O90-O108)*100/O108</f>
        <v>4.46385583602723734</v>
      </c>
    </row>
    <row r="91" spans="1:30">
      <c r="A91" s="24" t="n">
        <v>2016</v>
      </c>
      <c r="B91" s="10" t="s">
        <v>27</v>
      </c>
      <c r="C91" s="54" t="n">
        <v>359</v>
      </c>
      <c r="D91" s="54" t="n">
        <v>339</v>
      </c>
      <c r="E91" s="54" t="n">
        <v>359</v>
      </c>
      <c r="F91" s="54" t="n">
        <v>324</v>
      </c>
      <c r="G91" s="54" t="n">
        <v>390</v>
      </c>
      <c r="H91" s="54" t="n">
        <v>350</v>
      </c>
      <c r="I91" s="54" t="n">
        <v>399</v>
      </c>
      <c r="J91" s="54" t="n">
        <v>370</v>
      </c>
      <c r="K91" s="54" t="n">
        <v>380</v>
      </c>
      <c r="L91" s="54" t="n">
        <v>384</v>
      </c>
      <c r="M91" s="54" t="n">
        <v>370</v>
      </c>
      <c r="N91" s="54" t="n">
        <v>348</v>
      </c>
      <c r="O91" s="54" t="n">
        <v>4372</v>
      </c>
      <c r="P91" s="14"/>
      <c r="R91" s="19">
        <f>(C91-C109)*100/C109</f>
        <v>-2.64406779661016955</v>
      </c>
      <c r="S91" s="19">
        <f>(D91-D109)*100/D109</f>
        <v>1.11856823266219241</v>
      </c>
      <c r="T91" s="19">
        <f>(E91-E109)*100/E109</f>
        <v>1.84397163120567384</v>
      </c>
      <c r="U91" s="19">
        <f>(F91-F109)*100/F109</f>
        <v>-1.74374526156178922</v>
      </c>
      <c r="V91" s="19">
        <f>(G91-G109)*100/G109</f>
        <v>8.33333333333333393</v>
      </c>
      <c r="W91" s="19">
        <f>(H91-H109)*100/H109</f>
        <v>1.1560693641618498</v>
      </c>
      <c r="X91" s="19">
        <f>(I91-I109)*100/I109</f>
        <v>8.49762066621346079</v>
      </c>
      <c r="Y91" s="19">
        <f>(J91-J109)*100/J109</f>
        <v>2.2099447513812156</v>
      </c>
      <c r="Z91" s="19">
        <f>(K91-K109)*100/K109</f>
        <v>11.5187087307410128</v>
      </c>
      <c r="AA91" s="19">
        <f>(L91-L109)*100/L109</f>
        <v>13.0242825607064017</v>
      </c>
      <c r="AB91" s="19">
        <f>(M91-M109)*100/M109</f>
        <v>10.0371747211895919</v>
      </c>
      <c r="AC91" s="19">
        <f>(N91-N109)*100/N109</f>
        <v>3.64854802680565893</v>
      </c>
      <c r="AD91" s="19">
        <f>(O91-O109)*100/O109</f>
        <v>4.73110552161935605</v>
      </c>
    </row>
    <row r="92" spans="1:30">
      <c r="A92" s="24" t="n">
        <v>2016</v>
      </c>
      <c r="B92" s="10" t="s">
        <v>29</v>
      </c>
      <c r="C92" s="54" t="n">
        <v>251</v>
      </c>
      <c r="D92" s="54" t="n">
        <v>246</v>
      </c>
      <c r="E92" s="54" t="n">
        <v>236</v>
      </c>
      <c r="F92" s="54" t="n">
        <v>214</v>
      </c>
      <c r="G92" s="54" t="n">
        <v>199</v>
      </c>
      <c r="H92" s="54" t="n">
        <v>210</v>
      </c>
      <c r="I92" s="54" t="n">
        <v>226</v>
      </c>
      <c r="J92" s="54" t="n">
        <v>242</v>
      </c>
      <c r="K92" s="54" t="n">
        <v>201</v>
      </c>
      <c r="L92" s="54" t="n">
        <v>249</v>
      </c>
      <c r="M92" s="54" t="n">
        <v>206</v>
      </c>
      <c r="N92" s="54" t="n">
        <v>210</v>
      </c>
      <c r="O92" s="54" t="n">
        <v>2690</v>
      </c>
      <c r="P92" s="14"/>
      <c r="R92" s="19">
        <f>(C92-C110)*100/C110</f>
        <v>4.80167014613778687</v>
      </c>
      <c r="S92" s="19">
        <f>(D92-D110)*100/D110</f>
        <v>16.3120567375886516</v>
      </c>
      <c r="T92" s="19">
        <f>(E92-E110)*100/E110</f>
        <v>-0.944386149003148034</v>
      </c>
      <c r="U92" s="19">
        <f>(F92-F110)*100/F110</f>
        <v>-6.24315443592552022</v>
      </c>
      <c r="V92" s="19">
        <f>(G92-G110)*100/G110</f>
        <v>-10.5617977528089888</v>
      </c>
      <c r="W92" s="19">
        <f>(H92-H110)*100/H110</f>
        <v>-5.51181102362204722</v>
      </c>
      <c r="X92" s="19">
        <f>(I92-I110)*100/I110</f>
        <v>-0.768386388583973634</v>
      </c>
      <c r="Y92" s="19">
        <f>(J92-J110)*100/J110</f>
        <v>5.90809628008752696</v>
      </c>
      <c r="Z92" s="19">
        <f>(K92-K110)*100/K110</f>
        <v>-3.82775119617224888</v>
      </c>
      <c r="AA92" s="19">
        <f>(L92-L110)*100/L110</f>
        <v>13.0533484676503981</v>
      </c>
      <c r="AB92" s="19">
        <f>(M92-M110)*100/M110</f>
        <v>-1.19904076738609122</v>
      </c>
      <c r="AC92" s="19">
        <f>(N92-N110)*100/N110</f>
        <v>-1.17647058823529416</v>
      </c>
      <c r="AD92" s="19">
        <f>(O92-O110)*100/O110</f>
        <v>0.79625292740046838</v>
      </c>
    </row>
    <row r="93" spans="1:30">
      <c r="A93" s="24" t="n">
        <v>2016</v>
      </c>
      <c r="B93" s="10" t="s">
        <v>30</v>
      </c>
      <c r="C93" s="54" t="n">
        <v>301</v>
      </c>
      <c r="D93" s="54" t="n">
        <v>280</v>
      </c>
      <c r="E93" s="54" t="n">
        <v>328</v>
      </c>
      <c r="F93" s="54" t="n">
        <v>309</v>
      </c>
      <c r="G93" s="54" t="n">
        <v>364</v>
      </c>
      <c r="H93" s="54" t="n">
        <v>299</v>
      </c>
      <c r="I93" s="54" t="n">
        <v>309</v>
      </c>
      <c r="J93" s="54" t="n">
        <v>301</v>
      </c>
      <c r="K93" s="54" t="n">
        <v>296</v>
      </c>
      <c r="L93" s="54" t="n">
        <v>294</v>
      </c>
      <c r="M93" s="54" t="n">
        <v>307</v>
      </c>
      <c r="N93" s="54" t="n">
        <v>329</v>
      </c>
      <c r="O93" s="54" t="n">
        <v>3717</v>
      </c>
      <c r="P93" s="14"/>
      <c r="R93" s="19">
        <f>(C93-C111)*100/C111</f>
        <v>-0.578034682080924878</v>
      </c>
      <c r="S93" s="19">
        <f>(D93-D111)*100/D111</f>
        <v>-6.74437968359700246</v>
      </c>
      <c r="T93" s="19">
        <f>(E93-E111)*100/E111</f>
        <v>-2.52600297176820199</v>
      </c>
      <c r="U93" s="19">
        <f>(F93-F111)*100/F111</f>
        <v>0.243309002433090038</v>
      </c>
      <c r="V93" s="19">
        <f>(G93-G111)*100/G111</f>
        <v>7.37463126843657779</v>
      </c>
      <c r="W93" s="19">
        <f>(H93-H111)*100/H111</f>
        <v>-4.2433947157726184</v>
      </c>
      <c r="X93" s="19">
        <f>(I93-I111)*100/I111</f>
        <v>0.162074554294975703</v>
      </c>
      <c r="Y93" s="19">
        <f>(J93-J111)*100/J111</f>
        <v>-6.1574434918160561</v>
      </c>
      <c r="Z93" s="19">
        <f>(K93-K111)*100/K111</f>
        <v>-1.57938487115544479</v>
      </c>
      <c r="AA93" s="19">
        <f>(L93-L111)*100/L111</f>
        <v>-7.32860520094562684</v>
      </c>
      <c r="AB93" s="19">
        <f>(M93-M111)*100/M111</f>
        <v>-4.87993803253292047</v>
      </c>
      <c r="AC93" s="19">
        <f>(N93-N111)*100/N111</f>
        <v>-0.679245283018867863</v>
      </c>
      <c r="AD93" s="19">
        <f>(O93-O111)*100/O111</f>
        <v>-2.19064535227945534</v>
      </c>
    </row>
    <row r="94" spans="1:30">
      <c r="A94" s="24" t="n">
        <v>2016</v>
      </c>
      <c r="B94" s="10" t="s">
        <v>31</v>
      </c>
      <c r="C94" s="54" t="n">
        <v>516</v>
      </c>
      <c r="D94" s="54" t="n">
        <v>487</v>
      </c>
      <c r="E94" s="54" t="n">
        <v>552</v>
      </c>
      <c r="F94" s="54" t="n">
        <v>479</v>
      </c>
      <c r="G94" s="54" t="n">
        <v>491</v>
      </c>
      <c r="H94" s="54" t="n">
        <v>440</v>
      </c>
      <c r="I94" s="54" t="n">
        <v>464</v>
      </c>
      <c r="J94" s="54" t="n">
        <v>470</v>
      </c>
      <c r="K94" s="54" t="n">
        <v>478</v>
      </c>
      <c r="L94" s="54" t="n">
        <v>477</v>
      </c>
      <c r="M94" s="54" t="n">
        <v>501</v>
      </c>
      <c r="N94" s="54" t="n">
        <v>497</v>
      </c>
      <c r="O94" s="54" t="n">
        <v>5852</v>
      </c>
      <c r="P94" s="14"/>
      <c r="R94" s="19">
        <f>(C94-C112)*100/C112</f>
        <v>4.08472012102874427</v>
      </c>
      <c r="S94" s="19">
        <f>(D94-D112)*100/D112</f>
        <v>3.39702760084925703</v>
      </c>
      <c r="T94" s="19">
        <f>(E94-E112)*100/E112</f>
        <v>9.30693069306930632</v>
      </c>
      <c r="U94" s="19">
        <f>(F94-F112)*100/F112</f>
        <v>8.55524079320113273</v>
      </c>
      <c r="V94" s="19">
        <f>(G94-G112)*100/G112</f>
        <v>4.91452991452991483</v>
      </c>
      <c r="W94" s="19">
        <f>(H94-H112)*100/H112</f>
        <v>-0.956668542487338236</v>
      </c>
      <c r="X94" s="19">
        <f>(I94-I112)*100/I112</f>
        <v>0.541711809317443116</v>
      </c>
      <c r="Y94" s="19">
        <f>(J94-J112)*100/J112</f>
        <v>1.95227765726681124</v>
      </c>
      <c r="Z94" s="19">
        <f>(K94-K112)*100/K112</f>
        <v>10.0748416810592971</v>
      </c>
      <c r="AA94" s="19">
        <f>(L94-L112)*100/L112</f>
        <v>7.31158605174353227</v>
      </c>
      <c r="AB94" s="19">
        <f>(M94-M112)*100/M112</f>
        <v>10.4740904079382577</v>
      </c>
      <c r="AC94" s="19">
        <f>(N94-N112)*100/N112</f>
        <v>8.75273522975929907</v>
      </c>
      <c r="AD94" s="19">
        <f>(O94-O112)*100/O112</f>
        <v>5.68900126422250274</v>
      </c>
    </row>
    <row r="95" spans="1:30">
      <c r="A95" s="24" t="n">
        <v>2016</v>
      </c>
      <c r="B95" s="10" t="s">
        <v>32</v>
      </c>
      <c r="C95" s="54" t="n">
        <v>1126</v>
      </c>
      <c r="D95" s="54" t="n">
        <v>1078</v>
      </c>
      <c r="E95" s="54" t="n">
        <v>1157</v>
      </c>
      <c r="F95" s="54" t="n">
        <v>1076</v>
      </c>
      <c r="G95" s="54" t="n">
        <v>1039</v>
      </c>
      <c r="H95" s="54" t="n">
        <v>1016</v>
      </c>
      <c r="I95" s="54" t="n">
        <v>1112</v>
      </c>
      <c r="J95" s="54" t="n">
        <v>1016</v>
      </c>
      <c r="K95" s="54" t="n">
        <v>1026</v>
      </c>
      <c r="L95" s="54" t="n">
        <v>1046</v>
      </c>
      <c r="M95" s="54" t="n">
        <v>1016</v>
      </c>
      <c r="N95" s="54" t="n">
        <v>1084</v>
      </c>
      <c r="O95" s="54" t="n">
        <v>12792</v>
      </c>
      <c r="P95" s="14"/>
      <c r="R95" s="19">
        <f>(C95-C113)*100/C113</f>
        <v>6.80578610386530691</v>
      </c>
      <c r="S95" s="19">
        <f>(D95-D113)*100/D113</f>
        <v>12.2332118688183247</v>
      </c>
      <c r="T95" s="19">
        <f>(E95-E113)*100/E113</f>
        <v>9.87654320987654266</v>
      </c>
      <c r="U95" s="19">
        <f>(F95-F113)*100/F113</f>
        <v>12.0249869859448211</v>
      </c>
      <c r="V95" s="19">
        <f>(G95-G113)*100/G113</f>
        <v>10.0052938062466907</v>
      </c>
      <c r="W95" s="19">
        <f>(H95-H113)*100/H113</f>
        <v>9.36490850376749151</v>
      </c>
      <c r="X95" s="19">
        <f>(I95-I113)*100/I113</f>
        <v>16.8067226890756309</v>
      </c>
      <c r="Y95" s="19">
        <f>(J95-J113)*100/J113</f>
        <v>9.4827586206896548</v>
      </c>
      <c r="Z95" s="19">
        <f>(K95-K113)*100/K113</f>
        <v>13.2450331125827816</v>
      </c>
      <c r="AA95" s="19">
        <f>(L95-L113)*100/L113</f>
        <v>12.8066864383930987</v>
      </c>
      <c r="AB95" s="19">
        <f>(M95-M113)*100/M113</f>
        <v>12.8575395723410164</v>
      </c>
      <c r="AC95" s="19">
        <f>(N95-N113)*100/N113</f>
        <v>17.7301113222916094</v>
      </c>
      <c r="AD95" s="19">
        <f>(O95-O113)*100/O113</f>
        <v>11.8572927597061906</v>
      </c>
    </row>
    <row r="96" spans="1:30">
      <c r="A96" s="24" t="n">
        <v>2016</v>
      </c>
      <c r="B96" s="10" t="s">
        <v>34</v>
      </c>
      <c r="C96" s="54" t="n">
        <v>2137</v>
      </c>
      <c r="D96" s="54" t="n">
        <v>2030</v>
      </c>
      <c r="E96" s="54" t="n">
        <v>2146</v>
      </c>
      <c r="F96" s="54" t="n">
        <v>1958</v>
      </c>
      <c r="G96" s="54" t="n">
        <v>1999</v>
      </c>
      <c r="H96" s="54" t="n">
        <v>1909</v>
      </c>
      <c r="I96" s="54" t="n">
        <v>1897</v>
      </c>
      <c r="J96" s="54" t="n">
        <v>1885</v>
      </c>
      <c r="K96" s="54" t="n">
        <v>1772</v>
      </c>
      <c r="L96" s="54" t="n">
        <v>1972</v>
      </c>
      <c r="M96" s="54" t="n">
        <v>1879</v>
      </c>
      <c r="N96" s="54" t="n">
        <v>2008</v>
      </c>
      <c r="O96" s="54" t="n">
        <v>23592</v>
      </c>
      <c r="P96" s="14"/>
      <c r="R96" s="19">
        <f>(C96-C114)*100/C114</f>
        <v>4.51155397970412064</v>
      </c>
      <c r="S96" s="19">
        <f>(D96-D114)*100/D114</f>
        <v>5.29045643153526957</v>
      </c>
      <c r="T96" s="19">
        <f>(E96-E114)*100/E114</f>
        <v>3.44661364184140773</v>
      </c>
      <c r="U96" s="19">
        <f>(F96-F114)*100/F114</f>
        <v>5.36795371989775294</v>
      </c>
      <c r="V96" s="19">
        <f>(G96-G114)*100/G114</f>
        <v>5.85120465978289683</v>
      </c>
      <c r="W96" s="19">
        <f>(H96-H114)*100/H114</f>
        <v>4.04687287096334636</v>
      </c>
      <c r="X96" s="19">
        <f>(I96-I114)*100/I114</f>
        <v>3.61873549091902236</v>
      </c>
      <c r="Y96" s="19">
        <f>(J96-J114)*100/J114</f>
        <v>2.5152957171991841</v>
      </c>
      <c r="Z96" s="19">
        <f>(K96-K114)*100/K114</f>
        <v>0.52474826265777903</v>
      </c>
      <c r="AA96" s="19">
        <f>(L96-L114)*100/L114</f>
        <v>5.10326449033977347</v>
      </c>
      <c r="AB96" s="19">
        <f>(M96-M114)*100/M114</f>
        <v>3.22757862930916062</v>
      </c>
      <c r="AC96" s="19">
        <f>(N96-N114)*100/N114</f>
        <v>6.90802608811393615</v>
      </c>
      <c r="AD96" s="19">
        <f>(O96-O114)*100/O114</f>
        <v>4.22451211026804963</v>
      </c>
    </row>
    <row r="97" spans="1:30">
      <c r="A97" s="24" t="n">
        <v>2016</v>
      </c>
      <c r="B97" s="10" t="s">
        <v>35</v>
      </c>
      <c r="C97" s="54" t="n">
        <v>3141</v>
      </c>
      <c r="D97" s="54" t="n">
        <v>2971</v>
      </c>
      <c r="E97" s="54" t="n">
        <v>3207</v>
      </c>
      <c r="F97" s="54" t="n">
        <v>2938</v>
      </c>
      <c r="G97" s="54" t="n">
        <v>2871</v>
      </c>
      <c r="H97" s="54" t="n">
        <v>2801</v>
      </c>
      <c r="I97" s="54" t="n">
        <v>2904</v>
      </c>
      <c r="J97" s="54" t="n">
        <v>2848</v>
      </c>
      <c r="K97" s="54" t="n">
        <v>2830</v>
      </c>
      <c r="L97" s="54" t="n">
        <v>3003</v>
      </c>
      <c r="M97" s="54" t="n">
        <v>2891</v>
      </c>
      <c r="N97" s="54" t="n">
        <v>3028</v>
      </c>
      <c r="O97" s="54" t="n">
        <v>35433</v>
      </c>
      <c r="P97" s="14"/>
      <c r="R97" s="19">
        <f>(C97-C115)*100/C115</f>
        <v>-2.01980815721749973</v>
      </c>
      <c r="S97" s="19">
        <f>(D97-D115)*100/D115</f>
        <v>-0.593893768297783353</v>
      </c>
      <c r="T97" s="19">
        <f>(E97-E115)*100/E115</f>
        <v>-2.35956766631146309</v>
      </c>
      <c r="U97" s="19">
        <f>(F97-F115)*100/F115</f>
        <v>-1.02745494357419576</v>
      </c>
      <c r="V97" s="19">
        <f>(G97-G115)*100/G115</f>
        <v>-2.00529055380151888</v>
      </c>
      <c r="W97" s="19">
        <f>(H97-H115)*100/H115</f>
        <v>-0.902175835839377349</v>
      </c>
      <c r="X97" s="19">
        <f>(I97-I115)*100/I115</f>
        <v>-0.717948717948717974</v>
      </c>
      <c r="Y97" s="19">
        <f>(J97-J115)*100/J115</f>
        <v>-0.81838760229845029</v>
      </c>
      <c r="Z97" s="19">
        <f>(K97-K115)*100/K115</f>
        <v>2.48981439565414231</v>
      </c>
      <c r="AA97" s="19">
        <f>(L97-L115)*100/L115</f>
        <v>2.16023133185915972</v>
      </c>
      <c r="AB97" s="19">
        <f>(M97-M115)*100/M115</f>
        <v>-0.635848083863206703</v>
      </c>
      <c r="AC97" s="19">
        <f>(N97-N115)*100/N115</f>
        <v>0.364600596619158113</v>
      </c>
      <c r="AD97" s="19">
        <f>(O97-O115)*100/O115</f>
        <v>-0.54592660164199005</v>
      </c>
    </row>
    <row r="98" spans="1:30">
      <c r="A98" s="24" t="n">
        <v>2016</v>
      </c>
      <c r="B98" s="10" t="s">
        <v>36</v>
      </c>
      <c r="C98" s="54" t="n">
        <v>4203</v>
      </c>
      <c r="D98" s="54" t="n">
        <v>4030</v>
      </c>
      <c r="E98" s="54" t="n">
        <v>4373</v>
      </c>
      <c r="F98" s="54" t="n">
        <v>3961</v>
      </c>
      <c r="G98" s="54" t="n">
        <v>3861</v>
      </c>
      <c r="H98" s="54" t="n">
        <v>3791</v>
      </c>
      <c r="I98" s="54" t="n">
        <v>3866</v>
      </c>
      <c r="J98" s="54" t="n">
        <v>3861</v>
      </c>
      <c r="K98" s="54" t="n">
        <v>3569</v>
      </c>
      <c r="L98" s="54" t="n">
        <v>3889</v>
      </c>
      <c r="M98" s="54" t="n">
        <v>3903</v>
      </c>
      <c r="N98" s="54" t="n">
        <v>4151</v>
      </c>
      <c r="O98" s="54" t="n">
        <v>47458</v>
      </c>
      <c r="P98" s="14"/>
      <c r="R98" s="19">
        <f>(C98-C116)*100/C116</f>
        <v>-4.0903645387643337</v>
      </c>
      <c r="S98" s="19">
        <f>(D98-D116)*100/D116</f>
        <v>-1.59330932177522744</v>
      </c>
      <c r="T98" s="19">
        <f>(E98-E116)*100/E116</f>
        <v>-2.42106437576704225</v>
      </c>
      <c r="U98" s="19">
        <f>(F98-F116)*100/F116</f>
        <v>-0.602258469259723928</v>
      </c>
      <c r="V98" s="19">
        <f>(G98-G116)*100/G116</f>
        <v>-2.77620396600566588</v>
      </c>
      <c r="W98" s="19">
        <f>(H98-H116)*100/H116</f>
        <v>-1.26318531058731609</v>
      </c>
      <c r="X98" s="19">
        <f>(I98-I116)*100/I116</f>
        <v>-2.44148634155573774</v>
      </c>
      <c r="Y98" s="19">
        <f>(J98-J116)*100/J116</f>
        <v>-2.19745424608954476</v>
      </c>
      <c r="Z98" s="19">
        <f>(K98-K116)*100/K116</f>
        <v>-2.49965851659609362</v>
      </c>
      <c r="AA98" s="19">
        <f>(L98-L116)*100/L116</f>
        <v>-1.81772279727341584</v>
      </c>
      <c r="AB98" s="19">
        <f>(M98-M116)*100/M116</f>
        <v>-1.3958188593444072</v>
      </c>
      <c r="AC98" s="19">
        <f>(N98-N116)*100/N116</f>
        <v>-0.687840181829056707</v>
      </c>
      <c r="AD98" s="19">
        <f>(O98-O116)*100/O116</f>
        <v>-1.9963964708129625</v>
      </c>
    </row>
    <row r="99" spans="1:30">
      <c r="A99" s="24" t="n">
        <v>2016</v>
      </c>
      <c r="B99" s="10" t="s">
        <v>37</v>
      </c>
      <c r="C99" s="54" t="n">
        <v>5355</v>
      </c>
      <c r="D99" s="54" t="n">
        <v>5011</v>
      </c>
      <c r="E99" s="54" t="n">
        <v>5433</v>
      </c>
      <c r="F99" s="54" t="n">
        <v>4898</v>
      </c>
      <c r="G99" s="54" t="n">
        <v>5074</v>
      </c>
      <c r="H99" s="54" t="n">
        <v>4671</v>
      </c>
      <c r="I99" s="54" t="n">
        <v>4920</v>
      </c>
      <c r="J99" s="54" t="n">
        <v>4939</v>
      </c>
      <c r="K99" s="54" t="n">
        <v>4778</v>
      </c>
      <c r="L99" s="54" t="n">
        <v>5187</v>
      </c>
      <c r="M99" s="54" t="n">
        <v>5017</v>
      </c>
      <c r="N99" s="54" t="n">
        <v>5520</v>
      </c>
      <c r="O99" s="54" t="n">
        <v>60803</v>
      </c>
      <c r="P99" s="14"/>
      <c r="R99" s="19">
        <f>(C99-C117)*100/C117</f>
        <v>-5.76745413752144653</v>
      </c>
      <c r="S99" s="19">
        <f>(D99-D117)*100/D117</f>
        <v>-7.42656567522630695</v>
      </c>
      <c r="T99" s="19">
        <f>(E99-E117)*100/E117</f>
        <v>-8.13712643192289775</v>
      </c>
      <c r="U99" s="19">
        <f>(F99-F117)*100/F117</f>
        <v>-4.50845640200809061</v>
      </c>
      <c r="V99" s="19">
        <f>(G99-G117)*100/G117</f>
        <v>-3.60942249240121571</v>
      </c>
      <c r="W99" s="19">
        <f>(H99-H117)*100/H117</f>
        <v>-4.11577542851277833</v>
      </c>
      <c r="X99" s="19">
        <f>(I99-I117)*100/I117</f>
        <v>-5.90935169248422287</v>
      </c>
      <c r="Y99" s="19">
        <f>(J99-J117)*100/J117</f>
        <v>-5.50081316368506634</v>
      </c>
      <c r="Z99" s="19">
        <f>(K99-K117)*100/K117</f>
        <v>-3.35760517799352742</v>
      </c>
      <c r="AA99" s="19">
        <f>(L99-L117)*100/L117</f>
        <v>-0.850616457994838981</v>
      </c>
      <c r="AB99" s="19">
        <f>(M99-M117)*100/M117</f>
        <v>-3.63968116777105521</v>
      </c>
      <c r="AC99" s="19">
        <f>(N99-N117)*100/N117</f>
        <v>-0.755124056094929852</v>
      </c>
      <c r="AD99" s="19">
        <f>(O99-O117)*100/O117</f>
        <v>-4.50927965386321805</v>
      </c>
    </row>
    <row r="100" spans="1:30">
      <c r="A100" s="24" t="n">
        <v>2016</v>
      </c>
      <c r="B100" s="10" t="s">
        <v>38</v>
      </c>
      <c r="C100" s="54" t="n">
        <v>7175</v>
      </c>
      <c r="D100" s="54" t="n">
        <v>6784</v>
      </c>
      <c r="E100" s="54" t="n">
        <v>7440</v>
      </c>
      <c r="F100" s="54" t="n">
        <v>6740</v>
      </c>
      <c r="G100" s="54" t="n">
        <v>6434</v>
      </c>
      <c r="H100" s="54" t="n">
        <v>6097</v>
      </c>
      <c r="I100" s="54" t="n">
        <v>6319</v>
      </c>
      <c r="J100" s="54" t="n">
        <v>6122</v>
      </c>
      <c r="K100" s="54" t="n">
        <v>5863</v>
      </c>
      <c r="L100" s="54" t="n">
        <v>6269</v>
      </c>
      <c r="M100" s="54" t="n">
        <v>6305</v>
      </c>
      <c r="N100" s="54" t="n">
        <v>6918</v>
      </c>
      <c r="O100" s="54" t="n">
        <v>78466</v>
      </c>
      <c r="P100" s="14"/>
      <c r="R100" s="19">
        <f>(C100-C118)*100/C118</f>
        <v>2.52563140785196305</v>
      </c>
      <c r="S100" s="19">
        <f>(D100-D118)*100/D118</f>
        <v>0.0258026466143241517</v>
      </c>
      <c r="T100" s="19">
        <f>(E100-E118)*100/E118</f>
        <v>2.77307732154574005</v>
      </c>
      <c r="U100" s="19">
        <f>(F100-F118)*100/F118</f>
        <v>6.27981235463397347</v>
      </c>
      <c r="V100" s="19">
        <f>(G100-G118)*100/G118</f>
        <v>4.73283685345704619</v>
      </c>
      <c r="W100" s="19">
        <f>(H100-H118)*100/H118</f>
        <v>5.9380565570566004</v>
      </c>
      <c r="X100" s="19">
        <f>(I100-I118)*100/I118</f>
        <v>3.32761017087727895</v>
      </c>
      <c r="Y100" s="19">
        <f>(J100-J118)*100/J118</f>
        <v>2.22927277281456115</v>
      </c>
      <c r="Z100" s="19">
        <f>(K100-K118)*100/K118</f>
        <v>2.81906265070805375</v>
      </c>
      <c r="AA100" s="19">
        <f>(L100-L118)*100/L118</f>
        <v>2.39281339322172304</v>
      </c>
      <c r="AB100" s="19">
        <f>(M100-M118)*100/M118</f>
        <v>4.01286757124592697</v>
      </c>
      <c r="AC100" s="19">
        <f>(N100-N118)*100/N118</f>
        <v>4.90162629364267044</v>
      </c>
      <c r="AD100" s="19">
        <f>(O100-O118)*100/O118</f>
        <v>3.45539107590785166</v>
      </c>
    </row>
    <row r="101" spans="1:30">
      <c r="A101" s="24" t="n">
        <v>2016</v>
      </c>
      <c r="B101" s="10" t="s">
        <v>39</v>
      </c>
      <c r="C101" s="54" t="n">
        <v>12388</v>
      </c>
      <c r="D101" s="54" t="n">
        <v>11644</v>
      </c>
      <c r="E101" s="54" t="n">
        <v>12850</v>
      </c>
      <c r="F101" s="54" t="n">
        <v>11600</v>
      </c>
      <c r="G101" s="54" t="n">
        <v>11181</v>
      </c>
      <c r="H101" s="54" t="n">
        <v>10740</v>
      </c>
      <c r="I101" s="54" t="n">
        <v>10957</v>
      </c>
      <c r="J101" s="54" t="n">
        <v>10844</v>
      </c>
      <c r="K101" s="54" t="n">
        <v>10483</v>
      </c>
      <c r="L101" s="54" t="n">
        <v>11566</v>
      </c>
      <c r="M101" s="54" t="n">
        <v>11709</v>
      </c>
      <c r="N101" s="54" t="n">
        <v>12805</v>
      </c>
      <c r="O101" s="54" t="n">
        <v>138767</v>
      </c>
      <c r="P101" s="14"/>
      <c r="R101" s="19">
        <f>(C101-C119)*100/C119</f>
        <v>-2.46053304987992583</v>
      </c>
      <c r="S101" s="19">
        <f>(D101-D119)*100/D119</f>
        <v>-4.29064606279796124</v>
      </c>
      <c r="T101" s="19">
        <f>(E101-E119)*100/E119</f>
        <v>-2.61462675255778709</v>
      </c>
      <c r="U101" s="19">
        <f>(F101-F119)*100/F119</f>
        <v>2.69576379974326041</v>
      </c>
      <c r="V101" s="19">
        <f>(G101-G119)*100/G119</f>
        <v>1.76803877397774585</v>
      </c>
      <c r="W101" s="19">
        <f>(H101-H119)*100/H119</f>
        <v>3.35618910140743409</v>
      </c>
      <c r="X101" s="19">
        <f>(I101-I119)*100/I119</f>
        <v>1.90425259829338049</v>
      </c>
      <c r="Y101" s="19">
        <f>(J101-J119)*100/J119</f>
        <v>1.44771616343522691</v>
      </c>
      <c r="Z101" s="19">
        <f>(K101-K119)*100/K119</f>
        <v>3.36735196962973937</v>
      </c>
      <c r="AA101" s="19">
        <f>(L101-L119)*100/L119</f>
        <v>5.76562571441635008</v>
      </c>
      <c r="AB101" s="19">
        <f>(M101-M119)*100/M119</f>
        <v>6.5301944728761514</v>
      </c>
      <c r="AC101" s="19">
        <f>(N101-N119)*100/N119</f>
        <v>8.09327846364883463</v>
      </c>
      <c r="AD101" s="19">
        <f>(O101-O119)*100/O119</f>
        <v>1.96633135181606438</v>
      </c>
    </row>
    <row r="102" spans="1:30">
      <c r="A102" s="24" t="n">
        <v>2016</v>
      </c>
      <c r="B102" s="10" t="s">
        <v>41</v>
      </c>
      <c r="C102" s="54" t="n">
        <v>13721</v>
      </c>
      <c r="D102" s="54" t="n">
        <v>12988</v>
      </c>
      <c r="E102" s="54" t="n">
        <v>14230</v>
      </c>
      <c r="F102" s="54" t="n">
        <v>12632</v>
      </c>
      <c r="G102" s="54" t="n">
        <v>12915</v>
      </c>
      <c r="H102" s="54" t="n">
        <v>11729</v>
      </c>
      <c r="I102" s="54" t="n">
        <v>12264</v>
      </c>
      <c r="J102" s="54" t="n">
        <v>12238</v>
      </c>
      <c r="K102" s="54" t="n">
        <v>11770</v>
      </c>
      <c r="L102" s="54" t="n">
        <v>13147</v>
      </c>
      <c r="M102" s="54" t="n">
        <v>13534</v>
      </c>
      <c r="N102" s="54" t="n">
        <v>14704</v>
      </c>
      <c r="O102" s="54" t="n">
        <v>155872</v>
      </c>
      <c r="P102" s="14"/>
      <c r="Q102" s="14">
        <f>SUM(O102:O105)</f>
        <v>493160</v>
      </c>
      <c r="R102" s="19">
        <f>(C102-C120)*100/C120</f>
        <v>-11.5544525735649604</v>
      </c>
      <c r="S102" s="19">
        <f>(D102-D120)*100/D120</f>
        <v>-13.7439814046156403</v>
      </c>
      <c r="T102" s="19">
        <f>(E102-E120)*100/E120</f>
        <v>-12.7368614705341265</v>
      </c>
      <c r="U102" s="19">
        <f>(F102-F120)*100/F120</f>
        <v>-7.94344847689841149</v>
      </c>
      <c r="V102" s="19">
        <f>(G102-G120)*100/G120</f>
        <v>-5.446958049637602</v>
      </c>
      <c r="W102" s="19">
        <f>(H102-H120)*100/H120</f>
        <v>-7.82530108646535272</v>
      </c>
      <c r="X102" s="19">
        <f>(I102-I120)*100/I120</f>
        <v>-8.39215686274509842</v>
      </c>
      <c r="Y102" s="19">
        <f>(J102-J120)*100/J120</f>
        <v>-8.50093457943925301</v>
      </c>
      <c r="Z102" s="19">
        <f>(K102-K120)*100/K120</f>
        <v>-7.48491815520053461</v>
      </c>
      <c r="AA102" s="19">
        <f>(L102-L120)*100/L120</f>
        <v>-5.07409881044784239</v>
      </c>
      <c r="AB102" s="19">
        <f>(M102-M120)*100/M120</f>
        <v>-4.53046468565382199</v>
      </c>
      <c r="AC102" s="19">
        <f>(N102-N120)*100/N120</f>
        <v>-4.15070971106367015</v>
      </c>
      <c r="AD102" s="19">
        <f>(O102-O120)*100/O120</f>
        <v>-8.22164421108103305</v>
      </c>
    </row>
    <row r="103" spans="1:30">
      <c r="A103" s="24" t="n">
        <v>2016</v>
      </c>
      <c r="B103" s="10" t="s">
        <v>42</v>
      </c>
      <c r="C103" s="54" t="n">
        <v>15688</v>
      </c>
      <c r="D103" s="54" t="n">
        <v>14556</v>
      </c>
      <c r="E103" s="54" t="n">
        <v>15697</v>
      </c>
      <c r="F103" s="54" t="n">
        <v>14250</v>
      </c>
      <c r="G103" s="54" t="n">
        <v>13977</v>
      </c>
      <c r="H103" s="54" t="n">
        <v>12588</v>
      </c>
      <c r="I103" s="54" t="n">
        <v>13338</v>
      </c>
      <c r="J103" s="54" t="n">
        <v>13145</v>
      </c>
      <c r="K103" s="54" t="n">
        <v>12929</v>
      </c>
      <c r="L103" s="54" t="n">
        <v>14189</v>
      </c>
      <c r="M103" s="54" t="n">
        <v>14629</v>
      </c>
      <c r="N103" s="54" t="n">
        <v>16123</v>
      </c>
      <c r="O103" s="54" t="n">
        <v>171109</v>
      </c>
      <c r="P103" s="14"/>
      <c r="R103" s="19">
        <f>(C103-C121)*100/C121</f>
        <v>-4.62932004012280007</v>
      </c>
      <c r="S103" s="19">
        <f>(D103-D121)*100/D121</f>
        <v>-8.03058065331395632</v>
      </c>
      <c r="T103" s="19">
        <f>(E103-E121)*100/E121</f>
        <v>-7.4237353110301818</v>
      </c>
      <c r="U103" s="19">
        <f>(F103-F121)*100/F121</f>
        <v>1.51741825176319729</v>
      </c>
      <c r="V103" s="19">
        <f>(G103-G121)*100/G121</f>
        <v>2.23457557693010989</v>
      </c>
      <c r="W103" s="19">
        <f>(H103-H121)*100/H121</f>
        <v>-0.0039718790960003183</v>
      </c>
      <c r="X103" s="19">
        <f>(I103-I121)*100/I121</f>
        <v>-0.538766987938330821</v>
      </c>
      <c r="Y103" s="19">
        <f>(J103-J121)*100/J121</f>
        <v>-1.74717368961973278</v>
      </c>
      <c r="Z103" s="19">
        <f>(K103-K121)*100/K121</f>
        <v>2.24392558470571934</v>
      </c>
      <c r="AA103" s="19">
        <f>(L103-L121)*100/L121</f>
        <v>3.38257527459516583</v>
      </c>
      <c r="AB103" s="19">
        <f>(M103-M121)*100/M121</f>
        <v>4.65544685493534605</v>
      </c>
      <c r="AC103" s="19">
        <f>(N103-N121)*100/N121</f>
        <v>5.06834362424854579</v>
      </c>
      <c r="AD103" s="19">
        <f>(O103-O121)*100/O121</f>
        <v>-0.524818798715785384</v>
      </c>
    </row>
    <row r="104" spans="1:30">
      <c r="A104" s="24" t="n">
        <v>2016</v>
      </c>
      <c r="B104" s="10" t="s">
        <v>43</v>
      </c>
      <c r="C104" s="54" t="n">
        <v>11244</v>
      </c>
      <c r="D104" s="54" t="n">
        <v>10304</v>
      </c>
      <c r="E104" s="54" t="n">
        <v>11333</v>
      </c>
      <c r="F104" s="54" t="n">
        <v>10022</v>
      </c>
      <c r="G104" s="54" t="n">
        <v>9818</v>
      </c>
      <c r="H104" s="54" t="n">
        <v>8960</v>
      </c>
      <c r="I104" s="54" t="n">
        <v>9401</v>
      </c>
      <c r="J104" s="54" t="n">
        <v>9243</v>
      </c>
      <c r="K104" s="54" t="n">
        <v>9004</v>
      </c>
      <c r="L104" s="54" t="n">
        <v>10221</v>
      </c>
      <c r="M104" s="54" t="n">
        <v>10446</v>
      </c>
      <c r="N104" s="54" t="n">
        <v>11830</v>
      </c>
      <c r="O104" s="54" t="n">
        <v>121826</v>
      </c>
      <c r="P104" s="14"/>
      <c r="R104" s="19">
        <f>(C104-C122)*100/C122</f>
        <v>-8.96467968829065853</v>
      </c>
      <c r="S104" s="19">
        <f>(D104-D122)*100/D122</f>
        <v>-14.0276589975177828</v>
      </c>
      <c r="T104" s="19">
        <f>(E104-E122)*100/E122</f>
        <v>-11.1294085357485937</v>
      </c>
      <c r="U104" s="19">
        <f>(F104-F122)*100/F122</f>
        <v>-3.47451301437480442</v>
      </c>
      <c r="V104" s="19">
        <f>(G104-G122)*100/G122</f>
        <v>-2.19897895654339415</v>
      </c>
      <c r="W104" s="19">
        <f>(H104-H122)*100/H122</f>
        <v>-4.16087282062252672</v>
      </c>
      <c r="X104" s="19">
        <f>(I104-I122)*100/I122</f>
        <v>-4.93958238535820815</v>
      </c>
      <c r="Y104" s="19">
        <f>(J104-J122)*100/J122</f>
        <v>-5.85419266125130466</v>
      </c>
      <c r="Z104" s="19">
        <f>(K104-K122)*100/K122</f>
        <v>-3.23222010263575044</v>
      </c>
      <c r="AA104" s="19">
        <f>(L104-L122)*100/L122</f>
        <v>-0.578765624240066145</v>
      </c>
      <c r="AB104" s="19">
        <f>(M104-M122)*100/M122</f>
        <v>-0.300644237652111679</v>
      </c>
      <c r="AC104" s="19">
        <f>(N104-N122)*100/N122</f>
        <v>2.00034488704949132</v>
      </c>
      <c r="AD104" s="19">
        <f>(O104-O122)*100/O122</f>
        <v>-4.99211361079645677</v>
      </c>
    </row>
    <row r="105" spans="1:30">
      <c r="A105" s="24" t="n">
        <v>2016</v>
      </c>
      <c r="B105" s="10" t="s">
        <v>44</v>
      </c>
      <c r="C105" s="54" t="n">
        <v>3839</v>
      </c>
      <c r="D105" s="54" t="n">
        <v>3569</v>
      </c>
      <c r="E105" s="54" t="n">
        <v>3954</v>
      </c>
      <c r="F105" s="54" t="n">
        <v>3621</v>
      </c>
      <c r="G105" s="54" t="n">
        <v>3588</v>
      </c>
      <c r="H105" s="54" t="n">
        <v>3287</v>
      </c>
      <c r="I105" s="54" t="n">
        <v>3417</v>
      </c>
      <c r="J105" s="54" t="n">
        <v>3465</v>
      </c>
      <c r="K105" s="54" t="n">
        <v>3345</v>
      </c>
      <c r="L105" s="54" t="n">
        <v>3802</v>
      </c>
      <c r="M105" s="54" t="n">
        <v>4015</v>
      </c>
      <c r="N105" s="54" t="n">
        <v>4451</v>
      </c>
      <c r="O105" s="54" t="n">
        <v>44353</v>
      </c>
      <c r="P105" s="14"/>
      <c r="R105" s="19">
        <f>(C105-C123)*100/C123</f>
        <v>-20.8983670736104656</v>
      </c>
      <c r="S105" s="19">
        <f>(D105-D123)*100/D123</f>
        <v>-24.0395871022666796</v>
      </c>
      <c r="T105" s="19">
        <f>(E105-E123)*100/E123</f>
        <v>-22.1308650484958882</v>
      </c>
      <c r="U105" s="19">
        <f>(F105-F123)*100/F123</f>
        <v>-11.304347826086957</v>
      </c>
      <c r="V105" s="19">
        <f>(G105-G123)*100/G123</f>
        <v>-9.28512736236647562</v>
      </c>
      <c r="W105" s="19">
        <f>(H105-H123)*100/H123</f>
        <v>-10.5456524697237715</v>
      </c>
      <c r="X105" s="19">
        <f>(I105-I123)*100/I123</f>
        <v>-12.1424439159220938</v>
      </c>
      <c r="Y105" s="19">
        <f>(J105-J123)*100/J123</f>
        <v>-11.5281501340482571</v>
      </c>
      <c r="Z105" s="19">
        <f>(K105-K123)*100/K123</f>
        <v>-8.86179415571146301</v>
      </c>
      <c r="AA105" s="19">
        <f>(L105-L123)*100/L123</f>
        <v>-7.26829268292682951</v>
      </c>
      <c r="AB105" s="19">
        <f>(M105-M123)*100/M123</f>
        <v>-4.61483637227534604</v>
      </c>
      <c r="AC105" s="19">
        <f>(N105-N123)*100/N123</f>
        <v>-4.03191030616645119</v>
      </c>
      <c r="AD105" s="19">
        <f>(O105-O123)*100/O123</f>
        <v>-12.6307495321579832</v>
      </c>
    </row>
    <row r="106" spans="1:29">
      <c r="A106" s="1" t="s">
        <v>45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4"/>
    </row>
    <row r="107" spans="1:29">
      <c r="A107" s="112" t="s">
        <v>46</v>
      </c>
      <c r="B107" s="1" t="s">
        <v>9</v>
      </c>
      <c r="C107" s="14">
        <f>(C38+C55+C72+C89)/4</f>
        <v>86963.25</v>
      </c>
      <c r="D107" s="14">
        <f>(D38+D55+D72+D89)/4</f>
        <v>83519</v>
      </c>
      <c r="E107" s="14">
        <f>(E38+E55+E72+E89)/4</f>
        <v>90111.25</v>
      </c>
      <c r="F107" s="14">
        <f>(F38+F55+F72+F89)/4</f>
        <v>76367</v>
      </c>
      <c r="G107" s="14">
        <f>(G38+G55+G72+G89)/4</f>
        <v>75131.25</v>
      </c>
      <c r="H107" s="14">
        <f>(H38+H55+H72+H89)/4</f>
        <v>70410.25</v>
      </c>
      <c r="I107" s="14">
        <f>(I38+I55+I72+I89)/4</f>
        <v>74016</v>
      </c>
      <c r="J107" s="14">
        <f>(J38+J55+J72+J89)/4</f>
        <v>73649.25</v>
      </c>
      <c r="K107" s="14">
        <f>(K38+K55+K72+K89)/4</f>
        <v>69789.5</v>
      </c>
      <c r="L107" s="14">
        <f>(L38+L55+L72+L89)/4</f>
        <v>75568.75</v>
      </c>
      <c r="M107" s="14">
        <f>(M38+M55+M72+M89)/4</f>
        <v>76294.25</v>
      </c>
      <c r="N107" s="14">
        <f>(N38+N55+N72+N89)/4</f>
        <v>82569.25</v>
      </c>
      <c r="O107" s="14">
        <f>(O38+O55+O72+O89)/4</f>
        <v>934389</v>
      </c>
      <c r="P107" s="14"/>
      <c r="Q107" s="111" t="s">
        <v>28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4"/>
    </row>
    <row r="108" spans="1:29">
      <c r="A108" s="112" t="s">
        <v>46</v>
      </c>
      <c r="B108" s="8" t="s">
        <v>26</v>
      </c>
      <c r="C108" s="14">
        <f>(C39+C56+C73+C90)/4</f>
        <v>320.5</v>
      </c>
      <c r="D108" s="14">
        <f>(D39+D56+D73+D90)/4</f>
        <v>299</v>
      </c>
      <c r="E108" s="14">
        <f>(E39+E56+E73+E90)/4</f>
        <v>344.25</v>
      </c>
      <c r="F108" s="14">
        <f>(F39+F56+F73+F90)/4</f>
        <v>296.5</v>
      </c>
      <c r="G108" s="14">
        <f>(G39+G56+G73+G90)/4</f>
        <v>289.25</v>
      </c>
      <c r="H108" s="14">
        <f>(H39+H56+H73+H90)/4</f>
        <v>301</v>
      </c>
      <c r="I108" s="14">
        <f>(I39+I56+I73+I90)/4</f>
        <v>306.75</v>
      </c>
      <c r="J108" s="14">
        <f>(J39+J56+J73+J90)/4</f>
        <v>298.75</v>
      </c>
      <c r="K108" s="14">
        <f>(K39+K56+K73+K90)/4</f>
        <v>284</v>
      </c>
      <c r="L108" s="14">
        <f>(L39+L56+L73+L90)/4</f>
        <v>298.5</v>
      </c>
      <c r="M108" s="14">
        <f>(M39+M56+M73+M90)/4</f>
        <v>284.25</v>
      </c>
      <c r="N108" s="14">
        <f>(N39+N56+N73+N90)/4</f>
        <v>312</v>
      </c>
      <c r="O108" s="14">
        <f>(O39+O56+O73+O90)/4</f>
        <v>3634.75</v>
      </c>
      <c r="P108" s="14"/>
      <c r="Q108" s="85">
        <f>SUM(O108:O113)</f>
        <v>31251.25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4"/>
    </row>
    <row r="109" spans="2:29">
      <c r="B109" s="8" t="s">
        <v>27</v>
      </c>
      <c r="C109" s="14">
        <f>(C40+C57+C74+C91)/4</f>
        <v>368.75</v>
      </c>
      <c r="D109" s="14">
        <f>(D40+D57+D74+D91)/4</f>
        <v>335.25</v>
      </c>
      <c r="E109" s="14">
        <f>(E40+E57+E74+E91)/4</f>
        <v>352.5</v>
      </c>
      <c r="F109" s="14">
        <f>(F40+F57+F74+F91)/4</f>
        <v>329.75</v>
      </c>
      <c r="G109" s="14">
        <f>(G40+G57+G74+G91)/4</f>
        <v>360</v>
      </c>
      <c r="H109" s="14">
        <f>(H40+H57+H74+H91)/4</f>
        <v>346</v>
      </c>
      <c r="I109" s="14">
        <f>(I40+I57+I74+I91)/4</f>
        <v>367.75</v>
      </c>
      <c r="J109" s="14">
        <f>(J40+J57+J74+J91)/4</f>
        <v>362</v>
      </c>
      <c r="K109" s="14">
        <f>(K40+K57+K74+K91)/4</f>
        <v>340.75</v>
      </c>
      <c r="L109" s="14">
        <f>(L40+L57+L74+L91)/4</f>
        <v>339.75</v>
      </c>
      <c r="M109" s="14">
        <f>(M40+M57+M74+M91)/4</f>
        <v>336.25</v>
      </c>
      <c r="N109" s="14">
        <f>(N40+N57+N74+N91)/4</f>
        <v>335.75</v>
      </c>
      <c r="O109" s="14">
        <f>(O40+O57+O74+O91)/4</f>
        <v>4174.5</v>
      </c>
      <c r="P109" s="14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4"/>
    </row>
    <row r="110" spans="2:29">
      <c r="B110" s="8" t="s">
        <v>29</v>
      </c>
      <c r="C110" s="14">
        <f>(C41+C58+C75+C92)/4</f>
        <v>239.5</v>
      </c>
      <c r="D110" s="14">
        <f>(D41+D58+D75+D92)/4</f>
        <v>211.5</v>
      </c>
      <c r="E110" s="14">
        <f>(E41+E58+E75+E92)/4</f>
        <v>238.25</v>
      </c>
      <c r="F110" s="14">
        <f>(F41+F58+F75+F92)/4</f>
        <v>228.25</v>
      </c>
      <c r="G110" s="14">
        <f>(G41+G58+G75+G92)/4</f>
        <v>222.5</v>
      </c>
      <c r="H110" s="14">
        <f>(H41+H58+H75+H92)/4</f>
        <v>222.25</v>
      </c>
      <c r="I110" s="14">
        <f>(I41+I58+I75+I92)/4</f>
        <v>227.75</v>
      </c>
      <c r="J110" s="14">
        <f>(J41+J58+J75+J92)/4</f>
        <v>228.5</v>
      </c>
      <c r="K110" s="14">
        <f>(K41+K58+K75+K92)/4</f>
        <v>209</v>
      </c>
      <c r="L110" s="14">
        <f>(L41+L58+L75+L92)/4</f>
        <v>220.25</v>
      </c>
      <c r="M110" s="14">
        <f>(M41+M58+M75+M92)/4</f>
        <v>208.5</v>
      </c>
      <c r="N110" s="14">
        <f>(N41+N58+N75+N92)/4</f>
        <v>212.5</v>
      </c>
      <c r="O110" s="14">
        <f>(O41+O58+O75+O92)/4</f>
        <v>2668.75</v>
      </c>
      <c r="P110" s="14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4"/>
    </row>
    <row r="111" spans="2:29">
      <c r="B111" s="8" t="s">
        <v>30</v>
      </c>
      <c r="C111" s="14">
        <f>(C42+C59+C76+C93)/4</f>
        <v>302.75</v>
      </c>
      <c r="D111" s="14">
        <f>(D42+D59+D76+D93)/4</f>
        <v>300.25</v>
      </c>
      <c r="E111" s="14">
        <f>(E42+E59+E76+E93)/4</f>
        <v>336.5</v>
      </c>
      <c r="F111" s="14">
        <f>(F42+F59+F76+F93)/4</f>
        <v>308.25</v>
      </c>
      <c r="G111" s="14">
        <f>(G42+G59+G76+G93)/4</f>
        <v>339</v>
      </c>
      <c r="H111" s="14">
        <f>(H42+H59+H76+H93)/4</f>
        <v>312.25</v>
      </c>
      <c r="I111" s="14">
        <f>(I42+I59+I76+I93)/4</f>
        <v>308.5</v>
      </c>
      <c r="J111" s="14">
        <f>(J42+J59+J76+J93)/4</f>
        <v>320.75</v>
      </c>
      <c r="K111" s="14">
        <f>(K42+K59+K76+K93)/4</f>
        <v>300.75</v>
      </c>
      <c r="L111" s="14">
        <f>(L42+L59+L76+L93)/4</f>
        <v>317.25</v>
      </c>
      <c r="M111" s="14">
        <f>(M42+M59+M76+M93)/4</f>
        <v>322.75</v>
      </c>
      <c r="N111" s="14">
        <f>(N42+N59+N76+N93)/4</f>
        <v>331.25</v>
      </c>
      <c r="O111" s="14">
        <f>(O42+O59+O76+O93)/4</f>
        <v>3800.25</v>
      </c>
      <c r="P111" s="14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4"/>
    </row>
    <row r="112" spans="2:29">
      <c r="B112" s="8" t="s">
        <v>31</v>
      </c>
      <c r="C112" s="14">
        <f>(C43+C60+C77+C94)/4</f>
        <v>495.75</v>
      </c>
      <c r="D112" s="14">
        <f>(D43+D60+D77+D94)/4</f>
        <v>471</v>
      </c>
      <c r="E112" s="14">
        <f>(E43+E60+E77+E94)/4</f>
        <v>505</v>
      </c>
      <c r="F112" s="14">
        <f>(F43+F60+F77+F94)/4</f>
        <v>441.25</v>
      </c>
      <c r="G112" s="14">
        <f>(G43+G60+G77+G94)/4</f>
        <v>468</v>
      </c>
      <c r="H112" s="14">
        <f>(H43+H60+H77+H94)/4</f>
        <v>444.25</v>
      </c>
      <c r="I112" s="14">
        <f>(I43+I60+I77+I94)/4</f>
        <v>461.5</v>
      </c>
      <c r="J112" s="14">
        <f>(J43+J60+J77+J94)/4</f>
        <v>461</v>
      </c>
      <c r="K112" s="14">
        <f>(K43+K60+K77+K94)/4</f>
        <v>434.25</v>
      </c>
      <c r="L112" s="14">
        <f>(L43+L60+L77+L94)/4</f>
        <v>444.5</v>
      </c>
      <c r="M112" s="14">
        <f>(M43+M60+M77+M94)/4</f>
        <v>453.5</v>
      </c>
      <c r="N112" s="14">
        <f>(N43+N60+N77+N94)/4</f>
        <v>457</v>
      </c>
      <c r="O112" s="14">
        <f>(O43+O60+O77+O94)/4</f>
        <v>5537</v>
      </c>
      <c r="P112" s="14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4"/>
    </row>
    <row r="113" spans="2:29">
      <c r="B113" s="8" t="s">
        <v>32</v>
      </c>
      <c r="C113" s="14">
        <f>(C44+C61+C78+C95)/4</f>
        <v>1054.25</v>
      </c>
      <c r="D113" s="14">
        <f>(D44+D61+D78+D95)/4</f>
        <v>960.5</v>
      </c>
      <c r="E113" s="14">
        <f>(E44+E61+E78+E95)/4</f>
        <v>1053</v>
      </c>
      <c r="F113" s="14">
        <f>(F44+F61+F78+F95)/4</f>
        <v>960.5</v>
      </c>
      <c r="G113" s="14">
        <f>(G44+G61+G78+G95)/4</f>
        <v>944.5</v>
      </c>
      <c r="H113" s="14">
        <f>(H44+H61+H78+H95)/4</f>
        <v>929</v>
      </c>
      <c r="I113" s="14">
        <f>(I44+I61+I78+I95)/4</f>
        <v>952</v>
      </c>
      <c r="J113" s="14">
        <f>(J44+J61+J78+J95)/4</f>
        <v>928</v>
      </c>
      <c r="K113" s="14">
        <f>(K44+K61+K78+K95)/4</f>
        <v>906</v>
      </c>
      <c r="L113" s="14">
        <f>(L44+L61+L78+L95)/4</f>
        <v>927.25</v>
      </c>
      <c r="M113" s="14">
        <f>(M44+M61+M78+M95)/4</f>
        <v>900.25</v>
      </c>
      <c r="N113" s="14">
        <f>(N44+N61+N78+N95)/4</f>
        <v>920.75</v>
      </c>
      <c r="O113" s="14">
        <f>(O44+O61+O78+O95)/4</f>
        <v>11436</v>
      </c>
      <c r="P113" s="14"/>
      <c r="Q113" s="111" t="s">
        <v>33</v>
      </c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4"/>
    </row>
    <row r="114" spans="2:29">
      <c r="B114" s="8" t="s">
        <v>34</v>
      </c>
      <c r="C114" s="14">
        <f>(C45+C62+C79+C96)/4</f>
        <v>2044.75</v>
      </c>
      <c r="D114" s="14">
        <f>(D45+D62+D79+D96)/4</f>
        <v>1928</v>
      </c>
      <c r="E114" s="14">
        <f>(E45+E62+E79+E96)/4</f>
        <v>2074.5</v>
      </c>
      <c r="F114" s="14">
        <f>(F45+F62+F79+F96)/4</f>
        <v>1858.25</v>
      </c>
      <c r="G114" s="14">
        <f>(G45+G62+G79+G96)/4</f>
        <v>1888.5</v>
      </c>
      <c r="H114" s="14">
        <f>(H45+H62+H79+H96)/4</f>
        <v>1834.75</v>
      </c>
      <c r="I114" s="14">
        <f>(I45+I62+I79+I96)/4</f>
        <v>1830.75</v>
      </c>
      <c r="J114" s="14">
        <f>(J45+J62+J79+J96)/4</f>
        <v>1838.75</v>
      </c>
      <c r="K114" s="14">
        <f>(K45+K62+K79+K96)/4</f>
        <v>1762.75</v>
      </c>
      <c r="L114" s="14">
        <f>(L45+L62+L79+L96)/4</f>
        <v>1876.25</v>
      </c>
      <c r="M114" s="14">
        <f>(M45+M62+M79+M96)/4</f>
        <v>1820.25</v>
      </c>
      <c r="N114" s="14">
        <f>(N45+N62+N79+N96)/4</f>
        <v>1878.25</v>
      </c>
      <c r="O114" s="14">
        <f>(O45+O62+O79+O96)/4</f>
        <v>22635.75</v>
      </c>
      <c r="P114" s="14"/>
      <c r="Q114" s="85">
        <f>SUM(O114:O119)</f>
        <v>382298.5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4"/>
    </row>
    <row r="115" spans="2:29">
      <c r="B115" s="8" t="s">
        <v>35</v>
      </c>
      <c r="C115" s="14">
        <f>(C46+C63+C80+C97)/4</f>
        <v>3205.75</v>
      </c>
      <c r="D115" s="14">
        <f>(D46+D63+D80+D97)/4</f>
        <v>2988.75</v>
      </c>
      <c r="E115" s="14">
        <f>(E46+E63+E80+E97)/4</f>
        <v>3284.5</v>
      </c>
      <c r="F115" s="14">
        <f>(F46+F63+F80+F97)/4</f>
        <v>2968.5</v>
      </c>
      <c r="G115" s="14">
        <f>(G46+G63+G80+G97)/4</f>
        <v>2929.75</v>
      </c>
      <c r="H115" s="14">
        <f>(H46+H63+H80+H97)/4</f>
        <v>2826.5</v>
      </c>
      <c r="I115" s="14">
        <f>(I46+I63+I80+I97)/4</f>
        <v>2925</v>
      </c>
      <c r="J115" s="14">
        <f>(J46+J63+J80+J97)/4</f>
        <v>2871.5</v>
      </c>
      <c r="K115" s="14">
        <f>(K46+K63+K80+K97)/4</f>
        <v>2761.25</v>
      </c>
      <c r="L115" s="14">
        <f>(L46+L63+L80+L97)/4</f>
        <v>2939.5</v>
      </c>
      <c r="M115" s="14">
        <f>(M46+M63+M80+M97)/4</f>
        <v>2909.5</v>
      </c>
      <c r="N115" s="14">
        <f>(N46+N63+N80+N97)/4</f>
        <v>3017</v>
      </c>
      <c r="O115" s="14">
        <f>(O46+O63+O80+O97)/4</f>
        <v>35627.5</v>
      </c>
      <c r="P115" s="14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4"/>
    </row>
    <row r="116" spans="2:29">
      <c r="B116" s="8" t="s">
        <v>36</v>
      </c>
      <c r="C116" s="14">
        <f>(C47+C64+C81+C98)/4</f>
        <v>4382.25</v>
      </c>
      <c r="D116" s="14">
        <f>(D47+D64+D81+D98)/4</f>
        <v>4095.25</v>
      </c>
      <c r="E116" s="14">
        <f>(E47+E64+E81+E98)/4</f>
        <v>4481.5</v>
      </c>
      <c r="F116" s="14">
        <f>(F47+F64+F81+F98)/4</f>
        <v>3985</v>
      </c>
      <c r="G116" s="14">
        <f>(G47+G64+G81+G98)/4</f>
        <v>3971.25</v>
      </c>
      <c r="H116" s="14">
        <f>(H47+H64+H81+H98)/4</f>
        <v>3839.5</v>
      </c>
      <c r="I116" s="14">
        <f>(I47+I64+I81+I98)/4</f>
        <v>3962.75</v>
      </c>
      <c r="J116" s="14">
        <f>(J47+J64+J81+J98)/4</f>
        <v>3947.75</v>
      </c>
      <c r="K116" s="14">
        <f>(K47+K64+K81+K98)/4</f>
        <v>3660.5</v>
      </c>
      <c r="L116" s="14">
        <f>(L47+L64+L81+L98)/4</f>
        <v>3961</v>
      </c>
      <c r="M116" s="14">
        <f>(M47+M64+M81+M98)/4</f>
        <v>3958.25</v>
      </c>
      <c r="N116" s="14">
        <f>(N47+N64+N81+N98)/4</f>
        <v>4179.75</v>
      </c>
      <c r="O116" s="14">
        <f>(O47+O64+O81+O98)/4</f>
        <v>48424.75</v>
      </c>
      <c r="P116" s="14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4"/>
    </row>
    <row r="117" spans="2:29">
      <c r="B117" s="8" t="s">
        <v>37</v>
      </c>
      <c r="C117" s="14">
        <f>(C48+C65+C82+C99)/4</f>
        <v>5682.75</v>
      </c>
      <c r="D117" s="14">
        <f>(D48+D65+D82+D99)/4</f>
        <v>5413</v>
      </c>
      <c r="E117" s="14">
        <f>(E48+E65+E82+E99)/4</f>
        <v>5914.25</v>
      </c>
      <c r="F117" s="14">
        <f>(F48+F65+F82+F99)/4</f>
        <v>5129.25</v>
      </c>
      <c r="G117" s="14">
        <f>(G48+G65+G82+G99)/4</f>
        <v>5264</v>
      </c>
      <c r="H117" s="14">
        <f>(H48+H65+H82+H99)/4</f>
        <v>4871.5</v>
      </c>
      <c r="I117" s="14">
        <f>(I48+I65+I82+I99)/4</f>
        <v>5229</v>
      </c>
      <c r="J117" s="14">
        <f>(J48+J65+J82+J99)/4</f>
        <v>5226.5</v>
      </c>
      <c r="K117" s="14">
        <f>(K48+K65+K82+K99)/4</f>
        <v>4944</v>
      </c>
      <c r="L117" s="14">
        <f>(L48+L65+L82+L99)/4</f>
        <v>5231.5</v>
      </c>
      <c r="M117" s="14">
        <f>(M48+M65+M82+M99)/4</f>
        <v>5206.5</v>
      </c>
      <c r="N117" s="14">
        <f>(N48+N65+N82+N99)/4</f>
        <v>5562</v>
      </c>
      <c r="O117" s="14">
        <f>(O48+O65+O82+O99)/4</f>
        <v>63674.25</v>
      </c>
      <c r="P117" s="14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4"/>
    </row>
    <row r="118" spans="2:29">
      <c r="B118" s="8" t="s">
        <v>38</v>
      </c>
      <c r="C118" s="14">
        <f>(C49+C66+C83+C100)/4</f>
        <v>6998.25</v>
      </c>
      <c r="D118" s="14">
        <f>(D49+D66+D83+D100)/4</f>
        <v>6782.25</v>
      </c>
      <c r="E118" s="14">
        <f>(E49+E66+E83+E100)/4</f>
        <v>7239.25</v>
      </c>
      <c r="F118" s="14">
        <f>(F49+F66+F83+F100)/4</f>
        <v>6341.75</v>
      </c>
      <c r="G118" s="14">
        <f>(G49+G66+G83+G100)/4</f>
        <v>6143.25</v>
      </c>
      <c r="H118" s="14">
        <f>(H49+H66+H83+H100)/4</f>
        <v>5755.25</v>
      </c>
      <c r="I118" s="14">
        <f>(I49+I66+I83+I100)/4</f>
        <v>6115.5</v>
      </c>
      <c r="J118" s="14">
        <f>(J49+J66+J83+J100)/4</f>
        <v>5988.5</v>
      </c>
      <c r="K118" s="14">
        <f>(K49+K66+K83+K100)/4</f>
        <v>5702.25</v>
      </c>
      <c r="L118" s="14">
        <f>(L49+L66+L83+L100)/4</f>
        <v>6122.5</v>
      </c>
      <c r="M118" s="14">
        <f>(M49+M66+M83+M100)/4</f>
        <v>6061.75</v>
      </c>
      <c r="N118" s="14">
        <f>(N49+N66+N83+N100)/4</f>
        <v>6594.75</v>
      </c>
      <c r="O118" s="14">
        <f>(O49+O66+O83+O100)/4</f>
        <v>75845.25</v>
      </c>
      <c r="P118" s="14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4"/>
    </row>
    <row r="119" spans="2:29">
      <c r="B119" s="8" t="s">
        <v>39</v>
      </c>
      <c r="C119" s="14">
        <f>(C50+C67+C84+C101)/4</f>
        <v>12700.5</v>
      </c>
      <c r="D119" s="14">
        <f>(D50+D67+D84+D101)/4</f>
        <v>12166</v>
      </c>
      <c r="E119" s="14">
        <f>(E50+E67+E84+E101)/4</f>
        <v>13195</v>
      </c>
      <c r="F119" s="14">
        <f>(F50+F67+F84+F101)/4</f>
        <v>11295.5</v>
      </c>
      <c r="G119" s="14">
        <f>(G50+G67+G84+G101)/4</f>
        <v>10986.75</v>
      </c>
      <c r="H119" s="14">
        <f>(H50+H67+H84+H101)/4</f>
        <v>10391.25</v>
      </c>
      <c r="I119" s="14">
        <f>(I50+I67+I84+I101)/4</f>
        <v>10752.25</v>
      </c>
      <c r="J119" s="14">
        <f>(J50+J67+J84+J101)/4</f>
        <v>10689.25</v>
      </c>
      <c r="K119" s="14">
        <f>(K50+K67+K84+K101)/4</f>
        <v>10141.5</v>
      </c>
      <c r="L119" s="14">
        <f>(L50+L67+L84+L101)/4</f>
        <v>10935.5</v>
      </c>
      <c r="M119" s="14">
        <f>(M50+M67+M84+M101)/4</f>
        <v>10991.25</v>
      </c>
      <c r="N119" s="14">
        <f>(N50+N67+N84+N101)/4</f>
        <v>11846.25</v>
      </c>
      <c r="O119" s="14">
        <f>(O50+O67+O84+O101)/4</f>
        <v>136091</v>
      </c>
      <c r="P119" s="14"/>
      <c r="Q119" s="111" t="s">
        <v>40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4"/>
    </row>
    <row r="120" spans="2:29">
      <c r="B120" s="8" t="s">
        <v>41</v>
      </c>
      <c r="C120" s="14">
        <f>(C51+C68+C85+C102)/4</f>
        <v>15513.5</v>
      </c>
      <c r="D120" s="14">
        <f>(D51+D68+D85+D102)/4</f>
        <v>15057.5</v>
      </c>
      <c r="E120" s="14">
        <f>(E51+E68+E85+E102)/4</f>
        <v>16307</v>
      </c>
      <c r="F120" s="14">
        <f>(F51+F68+F85+F102)/4</f>
        <v>13722</v>
      </c>
      <c r="G120" s="14">
        <f>(G51+G68+G85+G102)/4</f>
        <v>13659</v>
      </c>
      <c r="H120" s="14">
        <f>(H51+H68+H85+H102)/4</f>
        <v>12724.75</v>
      </c>
      <c r="I120" s="14">
        <f>(I51+I68+I85+I102)/4</f>
        <v>13387.5</v>
      </c>
      <c r="J120" s="14">
        <f>(J51+J68+J85+J102)/4</f>
        <v>13375</v>
      </c>
      <c r="K120" s="14">
        <f>(K51+K68+K85+K102)/4</f>
        <v>12722.25</v>
      </c>
      <c r="L120" s="14">
        <f>(L51+L68+L85+L102)/4</f>
        <v>13849.75</v>
      </c>
      <c r="M120" s="14">
        <f>(M51+M68+M85+M102)/4</f>
        <v>14176.25</v>
      </c>
      <c r="N120" s="14">
        <f>(N51+N68+N85+N102)/4</f>
        <v>15340.75</v>
      </c>
      <c r="O120" s="14">
        <f>(O51+O68+O85+O102)/4</f>
        <v>169835.25</v>
      </c>
      <c r="P120" s="14"/>
      <c r="Q120" s="85">
        <f>SUM(O120:O123)</f>
        <v>520839.25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4"/>
    </row>
    <row r="121" spans="2:29">
      <c r="B121" s="8" t="s">
        <v>42</v>
      </c>
      <c r="C121" s="14">
        <f>(C52+C69+C86+C103)/4</f>
        <v>16449.5</v>
      </c>
      <c r="D121" s="14">
        <f>(D52+D69+D86+D103)/4</f>
        <v>15827</v>
      </c>
      <c r="E121" s="14">
        <f>(E52+E69+E86+E103)/4</f>
        <v>16955.75</v>
      </c>
      <c r="F121" s="14">
        <f>(F52+F69+F86+F103)/4</f>
        <v>14037</v>
      </c>
      <c r="G121" s="14">
        <f>(G52+G69+G86+G103)/4</f>
        <v>13671.5</v>
      </c>
      <c r="H121" s="14">
        <f>(H52+H69+H86+H103)/4</f>
        <v>12588.5</v>
      </c>
      <c r="I121" s="14">
        <f>(I52+I69+I86+I103)/4</f>
        <v>13410.25</v>
      </c>
      <c r="J121" s="14">
        <f>(J52+J69+J86+J103)/4</f>
        <v>13378.75</v>
      </c>
      <c r="K121" s="14">
        <f>(K52+K69+K86+K103)/4</f>
        <v>12645.25</v>
      </c>
      <c r="L121" s="14">
        <f>(L52+L69+L86+L103)/4</f>
        <v>13724.75</v>
      </c>
      <c r="M121" s="14">
        <f>(M52+M69+M86+M103)/4</f>
        <v>13978.25</v>
      </c>
      <c r="N121" s="14">
        <f>(N52+N69+N86+N103)/4</f>
        <v>15345.25</v>
      </c>
      <c r="O121" s="14">
        <f>(O52+O69+O86+O103)/4</f>
        <v>172011.75</v>
      </c>
      <c r="P121" s="14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4"/>
    </row>
    <row r="122" spans="2:29">
      <c r="B122" s="8" t="s">
        <v>43</v>
      </c>
      <c r="C122" s="14">
        <f>(C53+C70+C87+C104)/4</f>
        <v>12351.25</v>
      </c>
      <c r="D122" s="14">
        <f>(D53+D70+D87+D104)/4</f>
        <v>11985.25</v>
      </c>
      <c r="E122" s="14">
        <f>(E53+E70+E87+E104)/4</f>
        <v>12752.25</v>
      </c>
      <c r="F122" s="14">
        <f>(F53+F70+F87+F104)/4</f>
        <v>10382.75</v>
      </c>
      <c r="G122" s="14">
        <f>(G53+G70+G87+G104)/4</f>
        <v>10038.75</v>
      </c>
      <c r="H122" s="14">
        <f>(H53+H70+H87+H104)/4</f>
        <v>9349</v>
      </c>
      <c r="I122" s="14">
        <f>(I53+I70+I87+I104)/4</f>
        <v>9889.5</v>
      </c>
      <c r="J122" s="14">
        <f>(J53+J70+J87+J104)/4</f>
        <v>9817.75</v>
      </c>
      <c r="K122" s="14">
        <f>(K53+K70+K87+K104)/4</f>
        <v>9304.75</v>
      </c>
      <c r="L122" s="14">
        <f>(L53+L70+L87+L104)/4</f>
        <v>10280.5</v>
      </c>
      <c r="M122" s="14">
        <f>(M53+M70+M87+M104)/4</f>
        <v>10477.5</v>
      </c>
      <c r="N122" s="14">
        <f>(N53+N70+N87+N104)/4</f>
        <v>11598</v>
      </c>
      <c r="O122" s="14">
        <f>(O53+O70+O87+O104)/4</f>
        <v>128227.25</v>
      </c>
      <c r="P122" s="14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4"/>
    </row>
    <row r="123" spans="2:29">
      <c r="B123" s="8" t="s">
        <v>44</v>
      </c>
      <c r="C123" s="14">
        <f>(C54+C71+C88+C105)/4</f>
        <v>4853.25</v>
      </c>
      <c r="D123" s="14">
        <f>(D54+D71+D88+D105)/4</f>
        <v>4698.5</v>
      </c>
      <c r="E123" s="14">
        <f>(E54+E71+E88+E105)/4</f>
        <v>5077.75</v>
      </c>
      <c r="F123" s="14">
        <f>(F54+F71+F88+F105)/4</f>
        <v>4082.5</v>
      </c>
      <c r="G123" s="14">
        <f>(G54+G71+G88+G105)/4</f>
        <v>3955.25</v>
      </c>
      <c r="H123" s="14">
        <f>(H54+H71+H88+H105)/4</f>
        <v>3674.5</v>
      </c>
      <c r="I123" s="14">
        <f>(I54+I71+I88+I105)/4</f>
        <v>3889.25</v>
      </c>
      <c r="J123" s="14">
        <f>(J54+J71+J88+J105)/4</f>
        <v>3916.5</v>
      </c>
      <c r="K123" s="14">
        <f>(K54+K71+K88+K105)/4</f>
        <v>3670.25</v>
      </c>
      <c r="L123" s="14">
        <f>(L54+L71+L88+L105)/4</f>
        <v>4100</v>
      </c>
      <c r="M123" s="14">
        <f>(M54+M71+M88+M105)/4</f>
        <v>4209.25</v>
      </c>
      <c r="N123" s="14">
        <f>(N54+N71+N88+N105)/4</f>
        <v>4638</v>
      </c>
      <c r="O123" s="14">
        <f>(O54+O71+O88+O105)/4</f>
        <v>50765</v>
      </c>
      <c r="P123" s="14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4"/>
    </row>
    <row r="124" spans="3:29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2"/>
      <c r="R124" s="38"/>
      <c r="S124" s="39"/>
      <c r="T124" s="40"/>
      <c r="U124" s="40"/>
      <c r="V124" s="40"/>
      <c r="W124" s="40"/>
      <c r="X124" s="40"/>
      <c r="Y124" s="40" t="str">
        <f>A1</f>
        <v>Stand: 24.01.2022</v>
      </c>
      <c r="Z124" s="40"/>
      <c r="AA124" s="40"/>
      <c r="AB124" s="40"/>
      <c r="AC124" s="40"/>
    </row>
    <row r="125" spans="3:29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38" t="s">
        <v>47</v>
      </c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</row>
    <row r="126" spans="1:30">
      <c r="A126" s="113" t="s">
        <v>48</v>
      </c>
      <c r="B126" s="31" t="s">
        <v>49</v>
      </c>
      <c r="C126" s="56">
        <f>C4</f>
        <v>106571</v>
      </c>
      <c r="D126" s="56">
        <f>D4</f>
        <v>82084</v>
      </c>
      <c r="E126" s="56">
        <f>E4</f>
        <v>81780</v>
      </c>
      <c r="F126" s="56">
        <f>F4</f>
        <v>81681</v>
      </c>
      <c r="G126" s="56">
        <f>G4</f>
        <v>80795</v>
      </c>
      <c r="H126" s="56">
        <f>H4</f>
        <v>76699</v>
      </c>
      <c r="I126" s="56">
        <f>I4</f>
        <v>76551</v>
      </c>
      <c r="J126" s="56">
        <f>J4</f>
        <v>76266</v>
      </c>
      <c r="K126" s="56">
        <f>K4</f>
        <v>77641</v>
      </c>
      <c r="L126" s="56">
        <f>L4</f>
        <v>84493</v>
      </c>
      <c r="M126" s="56">
        <f>M4</f>
        <v>92840</v>
      </c>
      <c r="N126" s="56">
        <f>N4</f>
        <v>101561</v>
      </c>
      <c r="O126" s="56">
        <f>O4</f>
        <v>1018962</v>
      </c>
      <c r="P126" s="41" t="s">
        <v>5</v>
      </c>
      <c r="Q126" s="77" t="str">
        <f>A126</f>
        <v>2021</v>
      </c>
      <c r="R126" s="40" t="s">
        <v>12</v>
      </c>
      <c r="S126" s="40" t="s">
        <v>13</v>
      </c>
      <c r="T126" s="40" t="s">
        <v>14</v>
      </c>
      <c r="U126" s="40" t="s">
        <v>15</v>
      </c>
      <c r="V126" s="40" t="s">
        <v>16</v>
      </c>
      <c r="W126" s="40" t="s">
        <v>17</v>
      </c>
      <c r="X126" s="40" t="s">
        <v>18</v>
      </c>
      <c r="Y126" s="40" t="s">
        <v>19</v>
      </c>
      <c r="Z126" s="40" t="s">
        <v>20</v>
      </c>
      <c r="AA126" s="40" t="s">
        <v>21</v>
      </c>
      <c r="AB126" s="40" t="s">
        <v>22</v>
      </c>
      <c r="AC126" s="40" t="s">
        <v>23</v>
      </c>
      <c r="AD126" s="14" t="s">
        <v>25</v>
      </c>
    </row>
    <row r="127" spans="1:30">
      <c r="A127" s="32"/>
      <c r="B127" s="31" t="s">
        <v>49</v>
      </c>
      <c r="C127" s="56">
        <f>C132+C137+C142+C147+C154</f>
        <v>106571</v>
      </c>
      <c r="D127" s="56">
        <f>D132+D137+D142+D147+D154</f>
        <v>82084</v>
      </c>
      <c r="E127" s="56">
        <f>E132+E137+E142+E147+E154</f>
        <v>81780</v>
      </c>
      <c r="F127" s="56">
        <f>F132+F137+F142+F147+F154</f>
        <v>81681</v>
      </c>
      <c r="G127" s="56">
        <f>G132+G137+G142+G147+G154</f>
        <v>80795</v>
      </c>
      <c r="H127" s="56">
        <f>H132+H137+H142+H147+H154</f>
        <v>76699</v>
      </c>
      <c r="I127" s="56">
        <f>I132+I137+I142+I147+I154</f>
        <v>76551</v>
      </c>
      <c r="J127" s="56">
        <f>J132+J137+J142+J147+J154</f>
        <v>76266</v>
      </c>
      <c r="K127" s="56">
        <f>K132+K137+K142+K147+K154</f>
        <v>77641</v>
      </c>
      <c r="L127" s="56">
        <f>L132+L137+L142+L147+L154</f>
        <v>84493</v>
      </c>
      <c r="M127" s="56">
        <f>M132+M137+M142+M147+M154</f>
        <v>92840</v>
      </c>
      <c r="N127" s="56">
        <f>N132+N137+N142+N147+N154</f>
        <v>101561</v>
      </c>
      <c r="O127" s="56">
        <f>O132+O137+O142+O147+O154</f>
        <v>1018962</v>
      </c>
      <c r="P127" s="14" t="n">
        <v>21</v>
      </c>
      <c r="Q127" s="78" t="str">
        <f>B127</f>
        <v>  0+</v>
      </c>
      <c r="R127" s="43">
        <f>(C127-C331)*100/C331</f>
        <v>22.5471679128827418</v>
      </c>
      <c r="S127" s="43">
        <f>(D127-D331)*100/D331</f>
        <v>-1.71817191297788519</v>
      </c>
      <c r="T127" s="43">
        <f>(E127-E331)*100/E331</f>
        <v>-9.24551595943902704</v>
      </c>
      <c r="U127" s="43">
        <f>(F127-F331)*100/F331</f>
        <v>6.95850301831943074</v>
      </c>
      <c r="V127" s="43">
        <f>(G127-G331)*100/G331</f>
        <v>7.53847433657765542</v>
      </c>
      <c r="W127" s="43">
        <f>(H127-H331)*100/H331</f>
        <v>8.93158311467435517</v>
      </c>
      <c r="X127" s="43">
        <f>(I127-I331)*100/I331</f>
        <v>3.42493514915693886</v>
      </c>
      <c r="Y127" s="43">
        <f>(J127-J331)*100/J331</f>
        <v>3.55298933797696526</v>
      </c>
      <c r="Z127" s="43">
        <f>(K127-K331)*100/K331</f>
        <v>11.2502597095551629</v>
      </c>
      <c r="AA127" s="43">
        <f>(L127-L331)*100/L331</f>
        <v>11.8094450417666028</v>
      </c>
      <c r="AB127" s="43">
        <f>(M127-M331)*100/M331</f>
        <v>21.6867588317599278</v>
      </c>
      <c r="AC127" s="43">
        <f>(N127-N331)*100/N331</f>
        <v>23.000996133548508</v>
      </c>
      <c r="AD127" s="43">
        <f>(O127-O331)*100/O331</f>
        <v>9.05115535392646997</v>
      </c>
    </row>
    <row r="128" spans="3:30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77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19"/>
    </row>
    <row r="129" spans="1:30">
      <c r="A129" s="26" t="n">
        <v>2021</v>
      </c>
      <c r="B129" s="27" t="s">
        <v>26</v>
      </c>
      <c r="C129" s="57">
        <f>C5</f>
        <v>296</v>
      </c>
      <c r="D129" s="57">
        <f>D5</f>
        <v>222</v>
      </c>
      <c r="E129" s="57">
        <f>E5</f>
        <v>290</v>
      </c>
      <c r="F129" s="57">
        <f>F5</f>
        <v>259</v>
      </c>
      <c r="G129" s="57">
        <f>G5</f>
        <v>310</v>
      </c>
      <c r="H129" s="57">
        <f>H5</f>
        <v>303</v>
      </c>
      <c r="I129" s="57">
        <f>I5</f>
        <v>288</v>
      </c>
      <c r="J129" s="57">
        <f>J5</f>
        <v>306</v>
      </c>
      <c r="K129" s="57">
        <f>K5</f>
        <v>295</v>
      </c>
      <c r="L129" s="57">
        <f>L5</f>
        <v>314</v>
      </c>
      <c r="M129" s="57">
        <f>M5</f>
        <v>296</v>
      </c>
      <c r="N129" s="57">
        <f>N5</f>
        <v>266</v>
      </c>
      <c r="O129" s="57">
        <f>O5</f>
        <v>3445</v>
      </c>
      <c r="P129" s="14" t="n">
        <v>21</v>
      </c>
      <c r="Q129" s="79" t="str">
        <f>B129</f>
        <v>0-15</v>
      </c>
      <c r="R129" s="45">
        <f>(C129-C333)*100/C333</f>
        <v>-7.64430577223088914</v>
      </c>
      <c r="S129" s="45">
        <f>(D129-D333)*100/D333</f>
        <v>-25.7525083612040149</v>
      </c>
      <c r="T129" s="45">
        <f>(E129-E333)*100/E333</f>
        <v>-15.7588961510530137</v>
      </c>
      <c r="U129" s="45">
        <f>(F129-F333)*100/F333</f>
        <v>-12.6475548060708256</v>
      </c>
      <c r="V129" s="45">
        <f>(G129-G333)*100/G333</f>
        <v>7.17372515125324117</v>
      </c>
      <c r="W129" s="45">
        <f>(H129-H333)*100/H333</f>
        <v>0.664451827242524917</v>
      </c>
      <c r="X129" s="45">
        <f>(I129-I333)*100/I333</f>
        <v>-6.1124694376528117</v>
      </c>
      <c r="Y129" s="45">
        <f>(J129-J333)*100/J333</f>
        <v>2.42677824267782416</v>
      </c>
      <c r="Z129" s="45">
        <f>(K129-K333)*100/K333</f>
        <v>3.87323943661971839</v>
      </c>
      <c r="AA129" s="45">
        <f>(L129-L333)*100/L333</f>
        <v>5.19262981574539406</v>
      </c>
      <c r="AB129" s="45">
        <f>(M129-M333)*100/M333</f>
        <v>4.13368513632365886</v>
      </c>
      <c r="AC129" s="45">
        <f>(N129-N333)*100/N333</f>
        <v>-14.7435897435897427</v>
      </c>
      <c r="AD129" s="45">
        <f>(O129-O333)*100/O333</f>
        <v>-5.22044157094710748</v>
      </c>
    </row>
    <row r="130" spans="1:30">
      <c r="A130" s="26" t="n">
        <v>2021</v>
      </c>
      <c r="B130" s="27" t="s">
        <v>27</v>
      </c>
      <c r="C130" s="57">
        <f>C6</f>
        <v>291</v>
      </c>
      <c r="D130" s="57">
        <f>D6</f>
        <v>276</v>
      </c>
      <c r="E130" s="57">
        <f>E6</f>
        <v>295</v>
      </c>
      <c r="F130" s="57">
        <f>F6</f>
        <v>333</v>
      </c>
      <c r="G130" s="57">
        <f>G6</f>
        <v>328</v>
      </c>
      <c r="H130" s="57">
        <f>H6</f>
        <v>387</v>
      </c>
      <c r="I130" s="57">
        <f>I6</f>
        <v>362</v>
      </c>
      <c r="J130" s="57">
        <f>J6</f>
        <v>312</v>
      </c>
      <c r="K130" s="57">
        <f>K6</f>
        <v>340</v>
      </c>
      <c r="L130" s="57">
        <f>L6</f>
        <v>356</v>
      </c>
      <c r="M130" s="57">
        <f>M6</f>
        <v>313</v>
      </c>
      <c r="N130" s="57">
        <f>N6</f>
        <v>327</v>
      </c>
      <c r="O130" s="57">
        <f>O6</f>
        <v>3920</v>
      </c>
      <c r="P130" s="14" t="n">
        <v>21</v>
      </c>
      <c r="Q130" s="79" t="str">
        <f>B130</f>
        <v>15-30</v>
      </c>
      <c r="R130" s="45">
        <f>(C130-C334)*100/C334</f>
        <v>-21.0847457627118651</v>
      </c>
      <c r="S130" s="45">
        <f>(D130-D334)*100/D334</f>
        <v>-17.6733780760626402</v>
      </c>
      <c r="T130" s="45">
        <f>(E130-E334)*100/E334</f>
        <v>-16.3120567375886516</v>
      </c>
      <c r="U130" s="45">
        <f>(F130-F334)*100/F334</f>
        <v>0.985595147839272201</v>
      </c>
      <c r="V130" s="45">
        <f>(G130-G334)*100/G334</f>
        <v>-8.88888888888888928</v>
      </c>
      <c r="W130" s="45">
        <f>(H130-H334)*100/H334</f>
        <v>11.8497109826589604</v>
      </c>
      <c r="X130" s="45">
        <f>(I130-I334)*100/I334</f>
        <v>-1.56356220258327667</v>
      </c>
      <c r="Y130" s="45">
        <f>(J130-J334)*100/J334</f>
        <v>-13.8121546961325965</v>
      </c>
      <c r="Z130" s="45">
        <f>(K130-K334)*100/K334</f>
        <v>-0.220102714600146765</v>
      </c>
      <c r="AA130" s="45">
        <f>(L130-L334)*100/L334</f>
        <v>4.78292862398822649</v>
      </c>
      <c r="AB130" s="45">
        <f>(M130-M334)*100/M334</f>
        <v>-6.91449814126394013</v>
      </c>
      <c r="AC130" s="45">
        <f>(N130-N334)*100/N334</f>
        <v>-2.60610573343261365</v>
      </c>
      <c r="AD130" s="45">
        <f>(O130-O334)*100/O334</f>
        <v>-6.09653850760570126</v>
      </c>
    </row>
    <row r="131" spans="1:30">
      <c r="A131" s="26" t="n">
        <v>2021</v>
      </c>
      <c r="B131" s="27" t="s">
        <v>29</v>
      </c>
      <c r="C131" s="57">
        <f>C7</f>
        <v>236</v>
      </c>
      <c r="D131" s="57">
        <f>D7</f>
        <v>184</v>
      </c>
      <c r="E131" s="57">
        <f>E7</f>
        <v>243</v>
      </c>
      <c r="F131" s="57">
        <f>F7</f>
        <v>229</v>
      </c>
      <c r="G131" s="57">
        <f>G7</f>
        <v>216</v>
      </c>
      <c r="H131" s="57">
        <f>H7</f>
        <v>205</v>
      </c>
      <c r="I131" s="57">
        <f>I7</f>
        <v>241</v>
      </c>
      <c r="J131" s="57">
        <f>J7</f>
        <v>228</v>
      </c>
      <c r="K131" s="57">
        <f>K7</f>
        <v>240</v>
      </c>
      <c r="L131" s="57">
        <f>L7</f>
        <v>237</v>
      </c>
      <c r="M131" s="57">
        <f>M7</f>
        <v>208</v>
      </c>
      <c r="N131" s="57">
        <f>N7</f>
        <v>230</v>
      </c>
      <c r="O131" s="57">
        <f>O7</f>
        <v>2697</v>
      </c>
      <c r="P131" s="14" t="n">
        <v>21</v>
      </c>
      <c r="Q131" s="79" t="str">
        <f>B131</f>
        <v>30-35</v>
      </c>
      <c r="R131" s="45">
        <f>(C131-C335)*100/C335</f>
        <v>-1.46137787056367436</v>
      </c>
      <c r="S131" s="45">
        <f>(D131-D335)*100/D335</f>
        <v>-13.002364066193854</v>
      </c>
      <c r="T131" s="45">
        <f>(E131-E335)*100/E335</f>
        <v>1.99370409233997883</v>
      </c>
      <c r="U131" s="45">
        <f>(F131-F335)*100/F335</f>
        <v>0.328587075575027354</v>
      </c>
      <c r="V131" s="45">
        <f>(G131-G335)*100/G335</f>
        <v>-2.9213483146067416</v>
      </c>
      <c r="W131" s="45">
        <f>(H131-H335)*100/H335</f>
        <v>-7.76152980877390331</v>
      </c>
      <c r="X131" s="45">
        <f>(I131-I335)*100/I335</f>
        <v>5.81778265642151471</v>
      </c>
      <c r="Y131" s="45">
        <f>(J131-J335)*100/J335</f>
        <v>-0.218818380743982477</v>
      </c>
      <c r="Z131" s="45">
        <f>(K131-K335)*100/K335</f>
        <v>14.8325358851674647</v>
      </c>
      <c r="AA131" s="45">
        <f>(L131-L335)*100/L335</f>
        <v>7.60499432463110114</v>
      </c>
      <c r="AB131" s="45">
        <f>(M131-M335)*100/M335</f>
        <v>-0.239808153477218244</v>
      </c>
      <c r="AC131" s="45">
        <f>(N131-N335)*100/N335</f>
        <v>8.23529411764705799</v>
      </c>
      <c r="AD131" s="45">
        <f>(O131-O335)*100/O335</f>
        <v>1.05854800936768156</v>
      </c>
    </row>
    <row r="132" spans="1:30">
      <c r="A132" s="26"/>
      <c r="B132" s="114" t="s">
        <v>50</v>
      </c>
      <c r="C132" s="57">
        <f>SUM(C5:C7)</f>
        <v>823</v>
      </c>
      <c r="D132" s="57">
        <f>SUM(D5:D7)</f>
        <v>682</v>
      </c>
      <c r="E132" s="57">
        <f>SUM(E5:E7)</f>
        <v>828</v>
      </c>
      <c r="F132" s="57">
        <f>SUM(F5:F7)</f>
        <v>821</v>
      </c>
      <c r="G132" s="57">
        <f>SUM(G5:G7)</f>
        <v>854</v>
      </c>
      <c r="H132" s="57">
        <f>SUM(H5:H7)</f>
        <v>895</v>
      </c>
      <c r="I132" s="57">
        <f>SUM(I5:I7)</f>
        <v>891</v>
      </c>
      <c r="J132" s="57">
        <f>SUM(J5:J7)</f>
        <v>846</v>
      </c>
      <c r="K132" s="57">
        <f>SUM(K5:K7)</f>
        <v>875</v>
      </c>
      <c r="L132" s="57">
        <f>SUM(L5:L7)</f>
        <v>907</v>
      </c>
      <c r="M132" s="57">
        <f>SUM(M5:M7)</f>
        <v>817</v>
      </c>
      <c r="N132" s="57">
        <f>SUM(N5:N7)</f>
        <v>823</v>
      </c>
      <c r="O132" s="57">
        <f>SUM(O5:O7)</f>
        <v>10062</v>
      </c>
      <c r="P132" s="14" t="n">
        <v>21</v>
      </c>
      <c r="Q132" s="79" t="str">
        <f>B132</f>
        <v>0-35</v>
      </c>
      <c r="R132" s="45">
        <f>(C132-C336)*100/C336</f>
        <v>-11.3862718707940775</v>
      </c>
      <c r="S132" s="45">
        <f>(D132-D336)*100/D336</f>
        <v>-19.3615134496009453</v>
      </c>
      <c r="T132" s="45">
        <f>(E132-E336)*100/E336</f>
        <v>-11.4438502673796787</v>
      </c>
      <c r="U132" s="45">
        <f>(F132-F336)*100/F336</f>
        <v>-3.92042129900526604</v>
      </c>
      <c r="V132" s="45">
        <f>(G132-G336)*100/G336</f>
        <v>-2.03613421279036411</v>
      </c>
      <c r="W132" s="45">
        <f>(H132-H336)*100/H336</f>
        <v>2.96232384239286759</v>
      </c>
      <c r="X132" s="45">
        <f>(I132-I336)*100/I336</f>
        <v>-1.24688279301745641</v>
      </c>
      <c r="Y132" s="45">
        <f>(J132-J336)*100/J336</f>
        <v>-4.86364914253584502</v>
      </c>
      <c r="Z132" s="45">
        <f>(K132-K336)*100/K336</f>
        <v>4.94752623688155957</v>
      </c>
      <c r="AA132" s="45">
        <f>(L132-L336)*100/L336</f>
        <v>5.6493884682585902</v>
      </c>
      <c r="AB132" s="45">
        <f>(M132-M336)*100/M336</f>
        <v>-1.4475271411338964</v>
      </c>
      <c r="AC132" s="45">
        <f>(N132-N336)*100/N336</f>
        <v>-4.33013658820110425</v>
      </c>
      <c r="AD132" s="45">
        <f>(O132-O336)*100/O336</f>
        <v>-3.9702233250620349</v>
      </c>
    </row>
    <row r="133" spans="1:30">
      <c r="A133" s="22"/>
      <c r="B133" s="8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14"/>
      <c r="Q133" s="40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19"/>
    </row>
    <row r="134" spans="1:30">
      <c r="A134" s="28" t="n">
        <v>2021</v>
      </c>
      <c r="B134" s="29" t="s">
        <v>30</v>
      </c>
      <c r="C134" s="58">
        <f>C8</f>
        <v>327</v>
      </c>
      <c r="D134" s="58">
        <f>D8</f>
        <v>298</v>
      </c>
      <c r="E134" s="58">
        <f>E8</f>
        <v>365</v>
      </c>
      <c r="F134" s="58">
        <f>F8</f>
        <v>340</v>
      </c>
      <c r="G134" s="58">
        <f>G8</f>
        <v>392</v>
      </c>
      <c r="H134" s="58">
        <f>H8</f>
        <v>360</v>
      </c>
      <c r="I134" s="58">
        <f>I8</f>
        <v>304</v>
      </c>
      <c r="J134" s="58">
        <f>J8</f>
        <v>355</v>
      </c>
      <c r="K134" s="58">
        <f>K8</f>
        <v>385</v>
      </c>
      <c r="L134" s="58">
        <f>L8</f>
        <v>377</v>
      </c>
      <c r="M134" s="58">
        <f>M8</f>
        <v>310</v>
      </c>
      <c r="N134" s="58">
        <f>N8</f>
        <v>386</v>
      </c>
      <c r="O134" s="58">
        <f>O8</f>
        <v>4199</v>
      </c>
      <c r="P134" s="14" t="n">
        <v>21</v>
      </c>
      <c r="Q134" s="80" t="str">
        <f>B134</f>
        <v>35-40</v>
      </c>
      <c r="R134" s="46">
        <f>(C134-C338)*100/C338</f>
        <v>8.00990916597853087</v>
      </c>
      <c r="S134" s="46">
        <f>(D134-D338)*100/D338</f>
        <v>-0.74937552039966695</v>
      </c>
      <c r="T134" s="46">
        <f>(E134-E338)*100/E338</f>
        <v>8.46953937592867767</v>
      </c>
      <c r="U134" s="46">
        <f>(F134-F338)*100/F338</f>
        <v>10.3000811030008101</v>
      </c>
      <c r="V134" s="46">
        <f>(G134-G338)*100/G338</f>
        <v>15.6342182890855455</v>
      </c>
      <c r="W134" s="46">
        <f>(H134-H338)*100/H338</f>
        <v>15.2922337870296232</v>
      </c>
      <c r="X134" s="46">
        <f>(I134-I338)*100/I338</f>
        <v>-1.45867098865478129</v>
      </c>
      <c r="Y134" s="46">
        <f>(J134-J338)*100/J338</f>
        <v>10.6780982073265776</v>
      </c>
      <c r="Z134" s="46">
        <f>(K134-K338)*100/K338</f>
        <v>28.0133000831255181</v>
      </c>
      <c r="AA134" s="46">
        <f>(L134-L338)*100/L338</f>
        <v>18.8337273443656414</v>
      </c>
      <c r="AB134" s="46">
        <f>(M134-M338)*100/M338</f>
        <v>-3.95042602633617346</v>
      </c>
      <c r="AC134" s="46">
        <f>(N134-N338)*100/N338</f>
        <v>16.5283018867924518</v>
      </c>
      <c r="AD134" s="46">
        <f>(O134-O338)*100/O338</f>
        <v>10.4927307413985922</v>
      </c>
    </row>
    <row r="135" spans="1:30">
      <c r="A135" s="28" t="n">
        <v>2021</v>
      </c>
      <c r="B135" s="29" t="s">
        <v>31</v>
      </c>
      <c r="C135" s="58">
        <f>C9</f>
        <v>527</v>
      </c>
      <c r="D135" s="58">
        <f>D9</f>
        <v>474</v>
      </c>
      <c r="E135" s="58">
        <f>E9</f>
        <v>524</v>
      </c>
      <c r="F135" s="58">
        <f>F9</f>
        <v>524</v>
      </c>
      <c r="G135" s="58">
        <f>G9</f>
        <v>547</v>
      </c>
      <c r="H135" s="58">
        <f>H9</f>
        <v>501</v>
      </c>
      <c r="I135" s="58">
        <f>I9</f>
        <v>477</v>
      </c>
      <c r="J135" s="58">
        <f>J9</f>
        <v>489</v>
      </c>
      <c r="K135" s="58">
        <f>K9</f>
        <v>477</v>
      </c>
      <c r="L135" s="58">
        <f>L9</f>
        <v>509</v>
      </c>
      <c r="M135" s="58">
        <f>M9</f>
        <v>561</v>
      </c>
      <c r="N135" s="58">
        <f>N9</f>
        <v>597</v>
      </c>
      <c r="O135" s="58">
        <f>O9</f>
        <v>6207</v>
      </c>
      <c r="P135" s="14" t="n">
        <v>21</v>
      </c>
      <c r="Q135" s="80" t="str">
        <f>B135</f>
        <v>40-45</v>
      </c>
      <c r="R135" s="46">
        <f>(C135-C339)*100/C339</f>
        <v>6.30358043368633414</v>
      </c>
      <c r="S135" s="46">
        <f>(D135-D339)*100/D339</f>
        <v>0.636942675159235616</v>
      </c>
      <c r="T135" s="46">
        <f>(E135-E339)*100/E339</f>
        <v>3.76237623762376217</v>
      </c>
      <c r="U135" s="46">
        <f>(F135-F339)*100/F339</f>
        <v>18.7535410764872523</v>
      </c>
      <c r="V135" s="46">
        <f>(G135-G339)*100/G339</f>
        <v>16.8803418803418808</v>
      </c>
      <c r="W135" s="46">
        <f>(H135-H339)*100/H339</f>
        <v>12.7743387732132803</v>
      </c>
      <c r="X135" s="46">
        <f>(I135-I339)*100/I339</f>
        <v>3.35861321776814714</v>
      </c>
      <c r="Y135" s="46">
        <f>(J135-J339)*100/J339</f>
        <v>6.07375271149674578</v>
      </c>
      <c r="Z135" s="46">
        <f>(K135-K339)*100/K339</f>
        <v>9.84455958549222743</v>
      </c>
      <c r="AA135" s="46">
        <f>(L135-L339)*100/L339</f>
        <v>14.5106861642294707</v>
      </c>
      <c r="AB135" s="46">
        <f>(M135-M339)*100/M339</f>
        <v>23.7045203969129012</v>
      </c>
      <c r="AC135" s="46">
        <f>(N135-N339)*100/N339</f>
        <v>30.6345733041575485</v>
      </c>
      <c r="AD135" s="46">
        <f>(O135-O339)*100/O339</f>
        <v>12.1004153873938964</v>
      </c>
    </row>
    <row r="136" spans="1:30">
      <c r="A136" s="28" t="n">
        <v>2021</v>
      </c>
      <c r="B136" s="29" t="s">
        <v>32</v>
      </c>
      <c r="C136" s="58">
        <f>C10</f>
        <v>900</v>
      </c>
      <c r="D136" s="58">
        <f>D10</f>
        <v>772</v>
      </c>
      <c r="E136" s="58">
        <f>E10</f>
        <v>866</v>
      </c>
      <c r="F136" s="58">
        <f>F10</f>
        <v>824</v>
      </c>
      <c r="G136" s="58">
        <f>G10</f>
        <v>868</v>
      </c>
      <c r="H136" s="58">
        <f>H10</f>
        <v>791</v>
      </c>
      <c r="I136" s="58">
        <f>I10</f>
        <v>838</v>
      </c>
      <c r="J136" s="58">
        <f>J10</f>
        <v>787</v>
      </c>
      <c r="K136" s="58">
        <f>K10</f>
        <v>787</v>
      </c>
      <c r="L136" s="58">
        <f>L10</f>
        <v>798</v>
      </c>
      <c r="M136" s="58">
        <f>M10</f>
        <v>843</v>
      </c>
      <c r="N136" s="58">
        <f>N10</f>
        <v>885</v>
      </c>
      <c r="O136" s="58">
        <f>O10</f>
        <v>9959</v>
      </c>
      <c r="P136" s="14" t="n">
        <v>21</v>
      </c>
      <c r="Q136" s="80" t="str">
        <f>B136</f>
        <v>45-50</v>
      </c>
      <c r="R136" s="46">
        <f>(C136-C340)*100/C340</f>
        <v>-14.6312544462888301</v>
      </c>
      <c r="S136" s="46">
        <f>(D136-D340)*100/D340</f>
        <v>-19.6251952108276946</v>
      </c>
      <c r="T136" s="46">
        <f>(E136-E340)*100/E340</f>
        <v>-17.7587844254510934</v>
      </c>
      <c r="U136" s="46">
        <f>(F136-F340)*100/F340</f>
        <v>-14.2113482561166062</v>
      </c>
      <c r="V136" s="46">
        <f>(G136-G340)*100/G340</f>
        <v>-8.09952355743779862</v>
      </c>
      <c r="W136" s="46">
        <f>(H136-H340)*100/H340</f>
        <v>-14.8546824542518845</v>
      </c>
      <c r="X136" s="46">
        <f>(I136-I340)*100/I340</f>
        <v>-11.9747899159663866</v>
      </c>
      <c r="Y136" s="46">
        <f>(J136-J340)*100/J340</f>
        <v>-15.193965517241379</v>
      </c>
      <c r="Z136" s="46">
        <f>(K136-K340)*100/K340</f>
        <v>-13.1346578366445907</v>
      </c>
      <c r="AA136" s="46">
        <f>(L136-L340)*100/L340</f>
        <v>-13.9390671339983818</v>
      </c>
      <c r="AB136" s="46">
        <f>(M136-M340)*100/M340</f>
        <v>-6.35934462649264098</v>
      </c>
      <c r="AC136" s="46">
        <f>(N136-N340)*100/N340</f>
        <v>-3.88270431713277198</v>
      </c>
      <c r="AD136" s="46">
        <f>(O136-O340)*100/O340</f>
        <v>-12.9153550192374951</v>
      </c>
    </row>
    <row r="137" spans="1:30">
      <c r="A137" s="28"/>
      <c r="B137" s="115" t="s">
        <v>51</v>
      </c>
      <c r="C137" s="58">
        <f>SUM(C134:C136)</f>
        <v>1754</v>
      </c>
      <c r="D137" s="58">
        <f>SUM(D134:D136)</f>
        <v>1544</v>
      </c>
      <c r="E137" s="58">
        <f>SUM(E134:E136)</f>
        <v>1755</v>
      </c>
      <c r="F137" s="58">
        <f>SUM(F134:F136)</f>
        <v>1688</v>
      </c>
      <c r="G137" s="58">
        <f>SUM(G134:G136)</f>
        <v>1807</v>
      </c>
      <c r="H137" s="58">
        <f>SUM(H134:H136)</f>
        <v>1652</v>
      </c>
      <c r="I137" s="58">
        <f>SUM(I134:I136)</f>
        <v>1619</v>
      </c>
      <c r="J137" s="58">
        <f>SUM(J134:J136)</f>
        <v>1631</v>
      </c>
      <c r="K137" s="58">
        <f>SUM(K134:K136)</f>
        <v>1649</v>
      </c>
      <c r="L137" s="58">
        <f>SUM(L134:L136)</f>
        <v>1684</v>
      </c>
      <c r="M137" s="58">
        <f>SUM(M134:M136)</f>
        <v>1714</v>
      </c>
      <c r="N137" s="58">
        <f>SUM(N134:N136)</f>
        <v>1868</v>
      </c>
      <c r="O137" s="58">
        <f>SUM(O134:O136)</f>
        <v>20365</v>
      </c>
      <c r="P137" s="14" t="n">
        <v>21</v>
      </c>
      <c r="Q137" s="80" t="str">
        <f>B137</f>
        <v>35-50</v>
      </c>
      <c r="R137" s="46">
        <f>(C137-C341)*100/C341</f>
        <v>-5.32991499122925383</v>
      </c>
      <c r="S137" s="46">
        <f>(D137-D341)*100/D341</f>
        <v>-10.8416341850729037</v>
      </c>
      <c r="T137" s="46">
        <f>(E137-E341)*100/E341</f>
        <v>-7.36342042755344384</v>
      </c>
      <c r="U137" s="46">
        <f>(F137-F341)*100/F341</f>
        <v>-1.28654970760233912</v>
      </c>
      <c r="V137" s="46">
        <f>(G137-G341)*100/G341</f>
        <v>3.16871253211532977</v>
      </c>
      <c r="W137" s="46">
        <f>(H137-H341)*100/H341</f>
        <v>-1.98754078908335803</v>
      </c>
      <c r="X137" s="46">
        <f>(I137-I341)*100/I341</f>
        <v>-5.98141695702671328</v>
      </c>
      <c r="Y137" s="46">
        <f>(J137-J341)*100/J341</f>
        <v>-4.60593654042988732</v>
      </c>
      <c r="Z137" s="46">
        <f>(K137-K341)*100/K341</f>
        <v>0.487507617306520391</v>
      </c>
      <c r="AA137" s="46">
        <f>(L137-L341)*100/L341</f>
        <v>-0.296033155713439911</v>
      </c>
      <c r="AB137" s="46">
        <f>(M137-M341)*100/M341</f>
        <v>2.23680286310766485</v>
      </c>
      <c r="AC137" s="46">
        <f>(N137-N341)*100/N341</f>
        <v>9.3036863662960787</v>
      </c>
      <c r="AD137" s="46">
        <f>(O137-O341)*100/O341</f>
        <v>-1.9652678324287244</v>
      </c>
    </row>
    <row r="138" spans="1:30">
      <c r="A138" s="22"/>
      <c r="B138" s="8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14"/>
      <c r="Q138" s="40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19"/>
    </row>
    <row r="139" spans="1:30">
      <c r="A139" s="26" t="n">
        <v>2021</v>
      </c>
      <c r="B139" s="27" t="s">
        <v>34</v>
      </c>
      <c r="C139" s="57">
        <f>C11</f>
        <v>1967</v>
      </c>
      <c r="D139" s="57">
        <f>D11</f>
        <v>1703</v>
      </c>
      <c r="E139" s="57">
        <f>E11</f>
        <v>1765</v>
      </c>
      <c r="F139" s="57">
        <f>F11</f>
        <v>1874</v>
      </c>
      <c r="G139" s="57">
        <f>G11</f>
        <v>1798</v>
      </c>
      <c r="H139" s="57">
        <f>H11</f>
        <v>1649</v>
      </c>
      <c r="I139" s="57">
        <f>I11</f>
        <v>1627</v>
      </c>
      <c r="J139" s="57">
        <f>J11</f>
        <v>1643</v>
      </c>
      <c r="K139" s="57">
        <f>K11</f>
        <v>1642</v>
      </c>
      <c r="L139" s="57">
        <f>L11</f>
        <v>1711</v>
      </c>
      <c r="M139" s="57">
        <f>M11</f>
        <v>1778</v>
      </c>
      <c r="N139" s="57">
        <f>N11</f>
        <v>1946</v>
      </c>
      <c r="O139" s="57">
        <f>O11</f>
        <v>21103</v>
      </c>
      <c r="P139" s="14" t="n">
        <v>21</v>
      </c>
      <c r="Q139" s="79" t="str">
        <f>B139</f>
        <v>50-55</v>
      </c>
      <c r="R139" s="45">
        <f>(C139-C343)*100/C343</f>
        <v>-3.80242083384276786</v>
      </c>
      <c r="S139" s="45">
        <f>(D139-D343)*100/D343</f>
        <v>-11.6701244813278002</v>
      </c>
      <c r="T139" s="45">
        <f>(E139-E343)*100/E343</f>
        <v>-14.9192576524463725</v>
      </c>
      <c r="U139" s="45">
        <f>(F139-F343)*100/F343</f>
        <v>0.847571639983855718</v>
      </c>
      <c r="V139" s="45">
        <f>(G139-G343)*100/G343</f>
        <v>-4.79216309240137672</v>
      </c>
      <c r="W139" s="45">
        <f>(H139-H343)*100/H343</f>
        <v>-10.1239950946995503</v>
      </c>
      <c r="X139" s="45">
        <f>(I139-I343)*100/I343</f>
        <v>-11.1293185852792575</v>
      </c>
      <c r="Y139" s="45">
        <f>(J139-J343)*100/J343</f>
        <v>-10.6458191706322225</v>
      </c>
      <c r="Z139" s="45">
        <f>(K139-K343)*100/K343</f>
        <v>-6.85009218550560206</v>
      </c>
      <c r="AA139" s="45">
        <f>(L139-L343)*100/L343</f>
        <v>-8.80746169220519626</v>
      </c>
      <c r="AB139" s="45">
        <f>(M139-M343)*100/M343</f>
        <v>-2.32110973767339646</v>
      </c>
      <c r="AC139" s="45">
        <f>(N139-N343)*100/N343</f>
        <v>3.6070810594968723</v>
      </c>
      <c r="AD139" s="45">
        <f>(O139-O343)*100/O343</f>
        <v>-6.77136830014468227</v>
      </c>
    </row>
    <row r="140" spans="1:30">
      <c r="A140" s="26" t="n">
        <v>2021</v>
      </c>
      <c r="B140" s="27" t="s">
        <v>35</v>
      </c>
      <c r="C140" s="57">
        <f>C12</f>
        <v>3467</v>
      </c>
      <c r="D140" s="57">
        <f>D12</f>
        <v>2908</v>
      </c>
      <c r="E140" s="57">
        <f>E12</f>
        <v>3111</v>
      </c>
      <c r="F140" s="57">
        <f>F12</f>
        <v>3298</v>
      </c>
      <c r="G140" s="57">
        <f>G12</f>
        <v>3231</v>
      </c>
      <c r="H140" s="57">
        <f>H12</f>
        <v>3086</v>
      </c>
      <c r="I140" s="57">
        <f>I12</f>
        <v>3047</v>
      </c>
      <c r="J140" s="57">
        <f>J12</f>
        <v>2994</v>
      </c>
      <c r="K140" s="57">
        <f>K12</f>
        <v>2927</v>
      </c>
      <c r="L140" s="57">
        <f>L12</f>
        <v>3201</v>
      </c>
      <c r="M140" s="57">
        <f>M12</f>
        <v>3232</v>
      </c>
      <c r="N140" s="57">
        <f>N12</f>
        <v>3540</v>
      </c>
      <c r="O140" s="57">
        <f>O12</f>
        <v>38042</v>
      </c>
      <c r="P140" s="14" t="n">
        <v>21</v>
      </c>
      <c r="Q140" s="79" t="str">
        <f>B140</f>
        <v>55-60</v>
      </c>
      <c r="R140" s="45">
        <f>(C140-C344)*100/C344</f>
        <v>8.14941901271153313</v>
      </c>
      <c r="S140" s="45">
        <f>(D140-D344)*100/D344</f>
        <v>-2.70179841070681714</v>
      </c>
      <c r="T140" s="45">
        <f>(E140-E344)*100/E344</f>
        <v>-5.28238696909727512</v>
      </c>
      <c r="U140" s="45">
        <f>(F140-F344)*100/F344</f>
        <v>11.099882095334344</v>
      </c>
      <c r="V140" s="45">
        <f>(G140-G344)*100/G344</f>
        <v>10.2824473077907665</v>
      </c>
      <c r="W140" s="45">
        <f>(H140-H344)*100/H344</f>
        <v>9.18096585883601612</v>
      </c>
      <c r="X140" s="45">
        <f>(I140-I344)*100/I344</f>
        <v>4.17094017094017122</v>
      </c>
      <c r="Y140" s="45">
        <f>(J140-J344)*100/J344</f>
        <v>4.26606303325787906</v>
      </c>
      <c r="Z140" s="45">
        <f>(K140-K344)*100/K344</f>
        <v>6.0027161611588955</v>
      </c>
      <c r="AA140" s="45">
        <f>(L140-L344)*100/L344</f>
        <v>8.89607076033339084</v>
      </c>
      <c r="AB140" s="45">
        <f>(M140-M344)*100/M344</f>
        <v>11.0843787592369818</v>
      </c>
      <c r="AC140" s="45">
        <f>(N140-N344)*100/N344</f>
        <v>17.3351010938017893</v>
      </c>
      <c r="AD140" s="45">
        <f>(O140-O344)*100/O344</f>
        <v>6.77706827591046235</v>
      </c>
    </row>
    <row r="141" spans="1:30">
      <c r="A141" s="26" t="n">
        <v>2021</v>
      </c>
      <c r="B141" s="27" t="s">
        <v>36</v>
      </c>
      <c r="C141" s="57">
        <f>C13</f>
        <v>4989</v>
      </c>
      <c r="D141" s="57">
        <f>D13</f>
        <v>4293</v>
      </c>
      <c r="E141" s="57">
        <f>E13</f>
        <v>4380</v>
      </c>
      <c r="F141" s="57">
        <f>F13</f>
        <v>4507</v>
      </c>
      <c r="G141" s="57">
        <f>G13</f>
        <v>4596</v>
      </c>
      <c r="H141" s="57">
        <f>H13</f>
        <v>4318</v>
      </c>
      <c r="I141" s="57">
        <f>I13</f>
        <v>4290</v>
      </c>
      <c r="J141" s="57">
        <f>J13</f>
        <v>4211</v>
      </c>
      <c r="K141" s="57">
        <f>K13</f>
        <v>4253</v>
      </c>
      <c r="L141" s="57">
        <f>L13</f>
        <v>4503</v>
      </c>
      <c r="M141" s="57">
        <f>M13</f>
        <v>4820</v>
      </c>
      <c r="N141" s="57">
        <f>N13</f>
        <v>5354</v>
      </c>
      <c r="O141" s="57">
        <f>O13</f>
        <v>54514</v>
      </c>
      <c r="P141" s="14" t="n">
        <v>21</v>
      </c>
      <c r="Q141" s="79" t="str">
        <f>B141</f>
        <v>60-65</v>
      </c>
      <c r="R141" s="45">
        <f>(C141-C345)*100/C345</f>
        <v>13.8456272462775978</v>
      </c>
      <c r="S141" s="45">
        <f>(D141-D345)*100/D345</f>
        <v>4.8287650326597884</v>
      </c>
      <c r="T141" s="45">
        <f>(E141-E345)*100/E345</f>
        <v>-2.26486667410465259</v>
      </c>
      <c r="U141" s="45">
        <f>(F141-F345)*100/F345</f>
        <v>13.0991217063989964</v>
      </c>
      <c r="V141" s="45">
        <f>(G141-G345)*100/G345</f>
        <v>15.7318224740321053</v>
      </c>
      <c r="W141" s="45">
        <f>(H141-H345)*100/H345</f>
        <v>12.4625602291965105</v>
      </c>
      <c r="X141" s="45">
        <f>(I141-I345)*100/I345</f>
        <v>8.25815405968077698</v>
      </c>
      <c r="Y141" s="45">
        <f>(J141-J345)*100/J345</f>
        <v>6.66835539231207619</v>
      </c>
      <c r="Z141" s="45">
        <f>(K141-K345)*100/K345</f>
        <v>16.1863133451714241</v>
      </c>
      <c r="AA141" s="45">
        <f>(L141-L345)*100/L345</f>
        <v>13.6834132794748804</v>
      </c>
      <c r="AB141" s="45">
        <f>(M141-M345)*100/M345</f>
        <v>21.7709846523084707</v>
      </c>
      <c r="AC141" s="45">
        <f>(N141-N345)*100/N345</f>
        <v>28.0937855134876493</v>
      </c>
      <c r="AD141" s="45">
        <f>(O141-O345)*100/O345</f>
        <v>12.5746648149964635</v>
      </c>
    </row>
    <row r="142" spans="1:30">
      <c r="A142" s="26"/>
      <c r="B142" s="114" t="s">
        <v>52</v>
      </c>
      <c r="C142" s="57">
        <f>SUM(C139:C141)</f>
        <v>10423</v>
      </c>
      <c r="D142" s="57">
        <f>SUM(D139:D141)</f>
        <v>8904</v>
      </c>
      <c r="E142" s="57">
        <f>SUM(E139:E141)</f>
        <v>9256</v>
      </c>
      <c r="F142" s="57">
        <f>SUM(F139:F141)</f>
        <v>9679</v>
      </c>
      <c r="G142" s="57">
        <f>SUM(G139:G141)</f>
        <v>9625</v>
      </c>
      <c r="H142" s="57">
        <f>SUM(H139:H141)</f>
        <v>9053</v>
      </c>
      <c r="I142" s="57">
        <f>SUM(I139:I141)</f>
        <v>8964</v>
      </c>
      <c r="J142" s="57">
        <f>SUM(J139:J141)</f>
        <v>8848</v>
      </c>
      <c r="K142" s="57">
        <f>SUM(K139:K141)</f>
        <v>8822</v>
      </c>
      <c r="L142" s="57">
        <f>SUM(L139:L141)</f>
        <v>9415</v>
      </c>
      <c r="M142" s="57">
        <f>SUM(M139:M141)</f>
        <v>9830</v>
      </c>
      <c r="N142" s="57">
        <f>SUM(N139:N141)</f>
        <v>10840</v>
      </c>
      <c r="O142" s="57">
        <f>SUM(O139:O141)</f>
        <v>113659</v>
      </c>
      <c r="P142" s="14" t="n">
        <v>21</v>
      </c>
      <c r="Q142" s="79" t="str">
        <f>B142</f>
        <v>55-65</v>
      </c>
      <c r="R142" s="45">
        <f>(C142-C346)*100/C346</f>
        <v>8.20378396615712013</v>
      </c>
      <c r="S142" s="45">
        <f>(D142-D346)*100/D346</f>
        <v>-1.19840213049267641</v>
      </c>
      <c r="T142" s="45">
        <f>(E142-E346)*100/E346</f>
        <v>-5.93973883440882044</v>
      </c>
      <c r="U142" s="45">
        <f>(F142-F346)*100/F346</f>
        <v>9.84197236644253337</v>
      </c>
      <c r="V142" s="45">
        <f>(G142-G346)*100/G346</f>
        <v>9.50566016269412373</v>
      </c>
      <c r="W142" s="45">
        <f>(H142-H346)*100/H346</f>
        <v>6.49648560421139276</v>
      </c>
      <c r="X142" s="45">
        <f>(I142-I346)*100/I346</f>
        <v>2.8158513505763608</v>
      </c>
      <c r="Y142" s="45">
        <f>(J142-J346)*100/J346</f>
        <v>2.1945021945021943</v>
      </c>
      <c r="Z142" s="45">
        <f>(K142-K346)*100/K346</f>
        <v>7.78911356833038049</v>
      </c>
      <c r="AA142" s="45">
        <f>(L142-L346)*100/L346</f>
        <v>7.2720540063235255</v>
      </c>
      <c r="AB142" s="45">
        <f>(M142-M346)*100/M346</f>
        <v>13.1445672191528544</v>
      </c>
      <c r="AC142" s="45">
        <f>(N142-N346)*100/N346</f>
        <v>19.4490358126721752</v>
      </c>
      <c r="AD142" s="45">
        <f>(O142-O346)*100/O346</f>
        <v>6.53400569886022797</v>
      </c>
    </row>
    <row r="143" spans="1:30">
      <c r="A143" s="22"/>
      <c r="B143" s="8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14"/>
      <c r="Q143" s="40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19"/>
    </row>
    <row r="144" spans="1:30">
      <c r="A144" s="28" t="n">
        <v>2021</v>
      </c>
      <c r="B144" s="29" t="s">
        <v>37</v>
      </c>
      <c r="C144" s="58">
        <f>C14</f>
        <v>6776</v>
      </c>
      <c r="D144" s="58">
        <f>D14</f>
        <v>5652</v>
      </c>
      <c r="E144" s="58">
        <f>E14</f>
        <v>5840</v>
      </c>
      <c r="F144" s="58">
        <f>F14</f>
        <v>6062</v>
      </c>
      <c r="G144" s="58">
        <f>G14</f>
        <v>6015</v>
      </c>
      <c r="H144" s="58">
        <f>H14</f>
        <v>5571</v>
      </c>
      <c r="I144" s="58">
        <f>I14</f>
        <v>5551</v>
      </c>
      <c r="J144" s="58">
        <f>J14</f>
        <v>5410</v>
      </c>
      <c r="K144" s="58">
        <f>K14</f>
        <v>5458</v>
      </c>
      <c r="L144" s="58">
        <f>L14</f>
        <v>5896</v>
      </c>
      <c r="M144" s="58">
        <f>M14</f>
        <v>6275</v>
      </c>
      <c r="N144" s="58">
        <f>N14</f>
        <v>7048</v>
      </c>
      <c r="O144" s="58">
        <f>O14</f>
        <v>71554</v>
      </c>
      <c r="P144" s="14" t="n">
        <v>21</v>
      </c>
      <c r="Q144" s="80" t="str">
        <f>B144</f>
        <v>65-70</v>
      </c>
      <c r="R144" s="46">
        <f>(C144-C348)*100/C348</f>
        <v>19.238044960626457</v>
      </c>
      <c r="S144" s="46">
        <f>(D144-D348)*100/D348</f>
        <v>4.41529650840568966</v>
      </c>
      <c r="T144" s="46">
        <f>(E144-E348)*100/E348</f>
        <v>-1.25544236378238994</v>
      </c>
      <c r="U144" s="46">
        <f>(F144-F348)*100/F348</f>
        <v>18.1849198225861493</v>
      </c>
      <c r="V144" s="46">
        <f>(G144-G348)*100/G348</f>
        <v>14.2667173252279635</v>
      </c>
      <c r="W144" s="46">
        <f>(H144-H348)*100/H348</f>
        <v>14.3590269937390946</v>
      </c>
      <c r="X144" s="46">
        <f>(I144-I348)*100/I348</f>
        <v>6.15796519410977261</v>
      </c>
      <c r="Y144" s="46">
        <f>(J144-J348)*100/J348</f>
        <v>3.51095379316942502</v>
      </c>
      <c r="Z144" s="46">
        <f>(K144-K348)*100/K348</f>
        <v>10.3964401294498376</v>
      </c>
      <c r="AA144" s="46">
        <f>(L144-L348)*100/L348</f>
        <v>12.7019019401701225</v>
      </c>
      <c r="AB144" s="46">
        <f>(M144-M348)*100/M348</f>
        <v>20.5224238932104086</v>
      </c>
      <c r="AC144" s="46">
        <f>(N144-N348)*100/N348</f>
        <v>26.7170082704063283</v>
      </c>
      <c r="AD144" s="46">
        <f>(O144-O348)*100/O348</f>
        <v>12.3750966835102094</v>
      </c>
    </row>
    <row r="145" spans="1:30">
      <c r="A145" s="28" t="n">
        <v>2021</v>
      </c>
      <c r="B145" s="29" t="s">
        <v>38</v>
      </c>
      <c r="C145" s="58">
        <f>C15</f>
        <v>8320</v>
      </c>
      <c r="D145" s="58">
        <f>D15</f>
        <v>6769</v>
      </c>
      <c r="E145" s="58">
        <f>E15</f>
        <v>7155</v>
      </c>
      <c r="F145" s="58">
        <f>F15</f>
        <v>7380</v>
      </c>
      <c r="G145" s="58">
        <f>G15</f>
        <v>7489</v>
      </c>
      <c r="H145" s="58">
        <f>H15</f>
        <v>6685</v>
      </c>
      <c r="I145" s="58">
        <f>I15</f>
        <v>6926</v>
      </c>
      <c r="J145" s="58">
        <f>J15</f>
        <v>6708</v>
      </c>
      <c r="K145" s="58">
        <f>K15</f>
        <v>6816</v>
      </c>
      <c r="L145" s="58">
        <f>L15</f>
        <v>7438</v>
      </c>
      <c r="M145" s="58">
        <f>M15</f>
        <v>7939</v>
      </c>
      <c r="N145" s="58">
        <f>N15</f>
        <v>8857</v>
      </c>
      <c r="O145" s="58">
        <f>O15</f>
        <v>88482</v>
      </c>
      <c r="P145" s="14" t="n">
        <v>21</v>
      </c>
      <c r="Q145" s="80" t="str">
        <f>B145</f>
        <v>70-75</v>
      </c>
      <c r="R145" s="46">
        <f>(C145-C349)*100/C349</f>
        <v>18.8868645732861786</v>
      </c>
      <c r="S145" s="46">
        <f>(D145-D349)*100/D349</f>
        <v>-0.195362895794168612</v>
      </c>
      <c r="T145" s="46">
        <f>(E145-E349)*100/E349</f>
        <v>-1.1637945919812136</v>
      </c>
      <c r="U145" s="46">
        <f>(F145-F349)*100/F349</f>
        <v>16.3716639728781495</v>
      </c>
      <c r="V145" s="46">
        <f>(G145-G349)*100/G349</f>
        <v>21.9061571643673965</v>
      </c>
      <c r="W145" s="46">
        <f>(H145-H349)*100/H349</f>
        <v>16.1548151687589581</v>
      </c>
      <c r="X145" s="46">
        <f>(I145-I349)*100/I349</f>
        <v>13.253209058948574</v>
      </c>
      <c r="Y145" s="46">
        <f>(J145-J349)*100/J349</f>
        <v>12.0146948317608757</v>
      </c>
      <c r="Z145" s="46">
        <f>(K145-K349)*100/K349</f>
        <v>19.5317637774562662</v>
      </c>
      <c r="AA145" s="46">
        <f>(L145-L349)*100/L349</f>
        <v>21.4863209473254386</v>
      </c>
      <c r="AB145" s="46">
        <f>(M145-M349)*100/M349</f>
        <v>30.9687796428424136</v>
      </c>
      <c r="AC145" s="46">
        <f>(N145-N349)*100/N349</f>
        <v>34.3038022669547757</v>
      </c>
      <c r="AD145" s="46">
        <f>(O145-O349)*100/O349</f>
        <v>16.661227960880872</v>
      </c>
    </row>
    <row r="146" spans="1:30">
      <c r="A146" s="28" t="n">
        <v>2021</v>
      </c>
      <c r="B146" s="29" t="s">
        <v>39</v>
      </c>
      <c r="C146" s="58">
        <f>C16</f>
        <v>12223</v>
      </c>
      <c r="D146" s="58">
        <f>D16</f>
        <v>9762</v>
      </c>
      <c r="E146" s="58">
        <f>E16</f>
        <v>9745</v>
      </c>
      <c r="F146" s="58">
        <f>F16</f>
        <v>9785</v>
      </c>
      <c r="G146" s="58">
        <f>G16</f>
        <v>9364</v>
      </c>
      <c r="H146" s="58">
        <f>H16</f>
        <v>8640</v>
      </c>
      <c r="I146" s="58">
        <f>I16</f>
        <v>8606</v>
      </c>
      <c r="J146" s="58">
        <f>J16</f>
        <v>8528</v>
      </c>
      <c r="K146" s="58">
        <f>K16</f>
        <v>8503</v>
      </c>
      <c r="L146" s="58">
        <f>L16</f>
        <v>9045</v>
      </c>
      <c r="M146" s="58">
        <f>M16</f>
        <v>10032</v>
      </c>
      <c r="N146" s="58">
        <f>N16</f>
        <v>10827</v>
      </c>
      <c r="O146" s="58">
        <f>O16</f>
        <v>115060</v>
      </c>
      <c r="P146" s="14" t="n">
        <v>21</v>
      </c>
      <c r="Q146" s="80" t="str">
        <f>B146</f>
        <v>75-80</v>
      </c>
      <c r="R146" s="46">
        <f>(C146-C350)*100/C350</f>
        <v>-3.75969450021652696</v>
      </c>
      <c r="S146" s="46">
        <f>(D146-D350)*100/D350</f>
        <v>-19.7599868485944441</v>
      </c>
      <c r="T146" s="46">
        <f>(E146-E350)*100/E350</f>
        <v>-26.1462675255778692</v>
      </c>
      <c r="U146" s="46">
        <f>(F146-F350)*100/F350</f>
        <v>-13.3725820016820851</v>
      </c>
      <c r="V146" s="46">
        <f>(G146-G350)*100/G350</f>
        <v>-14.7700639406557901</v>
      </c>
      <c r="W146" s="46">
        <f>(H146-H350)*100/H350</f>
        <v>-16.8531216167448576</v>
      </c>
      <c r="X146" s="46">
        <f>(I146-I350)*100/I350</f>
        <v>-19.9609384082401355</v>
      </c>
      <c r="Y146" s="46">
        <f>(J146-J350)*100/J350</f>
        <v>-20.2189115232593508</v>
      </c>
      <c r="Z146" s="46">
        <f>(K146-K350)*100/K350</f>
        <v>-16.156387122220579</v>
      </c>
      <c r="AA146" s="46">
        <f>(L146-L350)*100/L350</f>
        <v>-17.2877326139636978</v>
      </c>
      <c r="AB146" s="46">
        <f>(M146-M350)*100/M350</f>
        <v>-8.72739679290344661</v>
      </c>
      <c r="AC146" s="46">
        <f>(N146-N350)*100/N350</f>
        <v>-8.60398860398860421</v>
      </c>
      <c r="AD146" s="46">
        <f>(O146-O350)*100/O350</f>
        <v>-15.4536302914961308</v>
      </c>
    </row>
    <row r="147" spans="1:30">
      <c r="A147" s="28"/>
      <c r="B147" s="29" t="s">
        <v>53</v>
      </c>
      <c r="C147" s="58">
        <f>SUM(C144:C146)</f>
        <v>27319</v>
      </c>
      <c r="D147" s="58">
        <f>SUM(D144:D146)</f>
        <v>22183</v>
      </c>
      <c r="E147" s="58">
        <f>SUM(E144:E146)</f>
        <v>22740</v>
      </c>
      <c r="F147" s="58">
        <f>SUM(F144:F146)</f>
        <v>23227</v>
      </c>
      <c r="G147" s="58">
        <f>SUM(G144:G146)</f>
        <v>22868</v>
      </c>
      <c r="H147" s="58">
        <f>SUM(H144:H146)</f>
        <v>20896</v>
      </c>
      <c r="I147" s="58">
        <f>SUM(I144:I146)</f>
        <v>21083</v>
      </c>
      <c r="J147" s="58">
        <f>SUM(J144:J146)</f>
        <v>20646</v>
      </c>
      <c r="K147" s="58">
        <f>SUM(K144:K146)</f>
        <v>20777</v>
      </c>
      <c r="L147" s="58">
        <f>SUM(L144:L146)</f>
        <v>22379</v>
      </c>
      <c r="M147" s="58">
        <f>SUM(M144:M146)</f>
        <v>24246</v>
      </c>
      <c r="N147" s="58">
        <f>SUM(N144:N146)</f>
        <v>26732</v>
      </c>
      <c r="O147" s="58">
        <f>SUM(O144:O146)</f>
        <v>275096</v>
      </c>
      <c r="P147" s="14" t="n">
        <v>21</v>
      </c>
      <c r="Q147" s="81" t="str">
        <f>B147</f>
        <v>65-80</v>
      </c>
      <c r="R147" s="46">
        <f>(C147-C351)*100/C351</f>
        <v>7.63351259775820967</v>
      </c>
      <c r="S147" s="46">
        <f>(D147-D351)*100/D351</f>
        <v>-8.94145415362512175</v>
      </c>
      <c r="T147" s="46">
        <f>(E147-E351)*100/E351</f>
        <v>-13.6952767709736793</v>
      </c>
      <c r="U147" s="46">
        <f>(F147-F351)*100/F351</f>
        <v>2.02270880460325486</v>
      </c>
      <c r="V147" s="46">
        <f>(G147-G351)*100/G351</f>
        <v>2.11663838528177184</v>
      </c>
      <c r="W147" s="46">
        <f>(H147-H351)*100/H351</f>
        <v>-0.580454848225330622</v>
      </c>
      <c r="X147" s="46">
        <f>(I147-I351)*100/I351</f>
        <v>-4.5877787457431527</v>
      </c>
      <c r="Y147" s="46">
        <f>(J147-J351)*100/J351</f>
        <v>-5.74431902484677614</v>
      </c>
      <c r="Z147" s="46">
        <f>(K147-K351)*100/K351</f>
        <v>-0.0517131483686305682</v>
      </c>
      <c r="AA147" s="46">
        <f>(L147-L351)*100/L351</f>
        <v>0.401534354741021549</v>
      </c>
      <c r="AB147" s="46">
        <f>(M147-M351)*100/M351</f>
        <v>8.92427952110334921</v>
      </c>
      <c r="AC147" s="46">
        <f>(N147-N351)*100/N351</f>
        <v>11.3694121568137323</v>
      </c>
      <c r="AD147" s="46">
        <f>(O147-O351)*100/O351</f>
        <v>-0.18667648728912722</v>
      </c>
    </row>
    <row r="148" spans="1:30">
      <c r="A148" s="22"/>
      <c r="B148" s="8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14"/>
      <c r="Q148" s="40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1:30">
      <c r="A149" s="26" t="n">
        <v>2021</v>
      </c>
      <c r="B149" s="27" t="s">
        <v>41</v>
      </c>
      <c r="C149" s="57">
        <f>C17</f>
        <v>22095</v>
      </c>
      <c r="D149" s="57">
        <f>D17</f>
        <v>16512</v>
      </c>
      <c r="E149" s="57">
        <f>E17</f>
        <v>16281</v>
      </c>
      <c r="F149" s="57">
        <f>F17</f>
        <v>16059</v>
      </c>
      <c r="G149" s="57">
        <f>G17</f>
        <v>15770</v>
      </c>
      <c r="H149" s="57">
        <f>H17</f>
        <v>15071</v>
      </c>
      <c r="I149" s="57">
        <f>I17</f>
        <v>14967</v>
      </c>
      <c r="J149" s="57">
        <f>J17</f>
        <v>14741</v>
      </c>
      <c r="K149" s="57">
        <f>K17</f>
        <v>15312</v>
      </c>
      <c r="L149" s="57">
        <f>L17</f>
        <v>16889</v>
      </c>
      <c r="M149" s="57">
        <f>M17</f>
        <v>18774</v>
      </c>
      <c r="N149" s="57">
        <f>N17</f>
        <v>20438</v>
      </c>
      <c r="O149" s="57">
        <f>O17</f>
        <v>202909</v>
      </c>
      <c r="P149" s="14" t="n">
        <v>21</v>
      </c>
      <c r="Q149" s="79" t="str">
        <f>B149</f>
        <v>80-85</v>
      </c>
      <c r="R149" s="45">
        <f>(C149-C353)*100/C353</f>
        <v>42.4243400908885775</v>
      </c>
      <c r="S149" s="45">
        <f>(D149-D353)*100/D353</f>
        <v>9.65963805412585153</v>
      </c>
      <c r="T149" s="45">
        <f>(E149-E353)*100/E353</f>
        <v>-0.159440730974428142</v>
      </c>
      <c r="U149" s="45">
        <f>(F149-F353)*100/F353</f>
        <v>17.0310450371665922</v>
      </c>
      <c r="V149" s="45">
        <f>(G149-G353)*100/G353</f>
        <v>15.4550113478292701</v>
      </c>
      <c r="W149" s="45">
        <f>(H149-H353)*100/H353</f>
        <v>18.4384761979606679</v>
      </c>
      <c r="X149" s="45">
        <f>(I149-I353)*100/I353</f>
        <v>11.7983193277310932</v>
      </c>
      <c r="Y149" s="45">
        <f>(J149-J353)*100/J353</f>
        <v>10.2130841121495326</v>
      </c>
      <c r="Z149" s="45">
        <f>(K149-K353)*100/K353</f>
        <v>20.3560690915522002</v>
      </c>
      <c r="AA149" s="45">
        <f>(L149-L353)*100/L353</f>
        <v>21.9444394303146275</v>
      </c>
      <c r="AB149" s="45">
        <f>(M149-M353)*100/M353</f>
        <v>32.4327660700114606</v>
      </c>
      <c r="AC149" s="45">
        <f>(N149-N353)*100/N353</f>
        <v>33.2268630933950391</v>
      </c>
      <c r="AD149" s="45">
        <f>(O149-O353)*100/O353</f>
        <v>19.4740196749496945</v>
      </c>
    </row>
    <row r="150" spans="1:30">
      <c r="A150" s="26" t="n">
        <v>2021</v>
      </c>
      <c r="B150" s="27" t="s">
        <v>42</v>
      </c>
      <c r="C150" s="57">
        <f>C18</f>
        <v>21082</v>
      </c>
      <c r="D150" s="57">
        <f>D18</f>
        <v>15599</v>
      </c>
      <c r="E150" s="57">
        <f>E18</f>
        <v>15113</v>
      </c>
      <c r="F150" s="57">
        <f>F18</f>
        <v>14813</v>
      </c>
      <c r="G150" s="57">
        <f>G18</f>
        <v>14661</v>
      </c>
      <c r="H150" s="57">
        <f>H18</f>
        <v>14139</v>
      </c>
      <c r="I150" s="57">
        <f>I18</f>
        <v>14063</v>
      </c>
      <c r="J150" s="57">
        <f>J18</f>
        <v>14365</v>
      </c>
      <c r="K150" s="57">
        <f>K18</f>
        <v>14688</v>
      </c>
      <c r="L150" s="57">
        <f>L18</f>
        <v>16143</v>
      </c>
      <c r="M150" s="57">
        <f>M18</f>
        <v>18406</v>
      </c>
      <c r="N150" s="57">
        <f>N18</f>
        <v>20313</v>
      </c>
      <c r="O150" s="57">
        <f>O18</f>
        <v>193385</v>
      </c>
      <c r="P150" s="14" t="n">
        <v>21</v>
      </c>
      <c r="Q150" s="79" t="str">
        <f>B150</f>
        <v>85-90</v>
      </c>
      <c r="R150" s="45">
        <f>(C150-C354)*100/C354</f>
        <v>28.1619502112526234</v>
      </c>
      <c r="S150" s="45">
        <f>(D150-D354)*100/D354</f>
        <v>-1.44057623049219696</v>
      </c>
      <c r="T150" s="45">
        <f>(E150-E354)*100/E354</f>
        <v>-10.8679946330890704</v>
      </c>
      <c r="U150" s="45">
        <f>(F150-F354)*100/F354</f>
        <v>5.52824677637671869</v>
      </c>
      <c r="V150" s="45">
        <f>(G150-G354)*100/G354</f>
        <v>7.2376842336246936</v>
      </c>
      <c r="W150" s="45">
        <f>(H150-H354)*100/H354</f>
        <v>12.3167970766969859</v>
      </c>
      <c r="X150" s="45">
        <f>(I150-I354)*100/I354</f>
        <v>4.86754534777502279</v>
      </c>
      <c r="Y150" s="45">
        <f>(J150-J354)*100/J354</f>
        <v>7.37176492572176034</v>
      </c>
      <c r="Z150" s="45">
        <f>(K150-K354)*100/K354</f>
        <v>16.1542871829343042</v>
      </c>
      <c r="AA150" s="45">
        <f>(L150-L354)*100/L354</f>
        <v>17.619628772837391</v>
      </c>
      <c r="AB150" s="45">
        <f>(M150-M354)*100/M354</f>
        <v>31.6759966376334674</v>
      </c>
      <c r="AC150" s="45">
        <f>(N150-N354)*100/N354</f>
        <v>32.3732099509620213</v>
      </c>
      <c r="AD150" s="45">
        <f>(O150-O354)*100/O354</f>
        <v>12.4254593072856938</v>
      </c>
    </row>
    <row r="151" spans="1:30">
      <c r="A151" s="26" t="n">
        <v>2021</v>
      </c>
      <c r="B151" s="27" t="s">
        <v>43</v>
      </c>
      <c r="C151" s="57">
        <f>C19</f>
        <v>16328</v>
      </c>
      <c r="D151" s="57">
        <f>D19</f>
        <v>11694</v>
      </c>
      <c r="E151" s="57">
        <f>E19</f>
        <v>11173</v>
      </c>
      <c r="F151" s="57">
        <f>F19</f>
        <v>10877</v>
      </c>
      <c r="G151" s="57">
        <f>G19</f>
        <v>10675</v>
      </c>
      <c r="H151" s="57">
        <f>H19</f>
        <v>10541</v>
      </c>
      <c r="I151" s="57">
        <f>I19</f>
        <v>10363</v>
      </c>
      <c r="J151" s="57">
        <f>J19</f>
        <v>10559</v>
      </c>
      <c r="K151" s="57">
        <f>K19</f>
        <v>10824</v>
      </c>
      <c r="L151" s="57">
        <f>L19</f>
        <v>12002</v>
      </c>
      <c r="M151" s="57">
        <f>M19</f>
        <v>13273</v>
      </c>
      <c r="N151" s="57">
        <f>N19</f>
        <v>14313</v>
      </c>
      <c r="O151" s="57">
        <f>O19</f>
        <v>142622</v>
      </c>
      <c r="P151" s="14" t="n">
        <v>21</v>
      </c>
      <c r="Q151" s="79" t="str">
        <f>B151</f>
        <v>90-95</v>
      </c>
      <c r="R151" s="45">
        <f>(C151-C355)*100/C355</f>
        <v>32.1971460378504233</v>
      </c>
      <c r="S151" s="45">
        <f>(D151-D355)*100/D355</f>
        <v>-2.43007029473728142</v>
      </c>
      <c r="T151" s="45">
        <f>(E151-E355)*100/E355</f>
        <v>-12.3840890823188072</v>
      </c>
      <c r="U151" s="45">
        <f>(F151-F355)*100/F355</f>
        <v>4.76029953528689376</v>
      </c>
      <c r="V151" s="45">
        <f>(G151-G355)*100/G355</f>
        <v>6.33794048063752946</v>
      </c>
      <c r="W151" s="45">
        <f>(H151-H355)*100/H355</f>
        <v>12.7500267408278969</v>
      </c>
      <c r="X151" s="45">
        <f>(I151-I355)*100/I355</f>
        <v>4.78790636533697356</v>
      </c>
      <c r="Y151" s="45">
        <f>(J151-J355)*100/J355</f>
        <v>7.55010058312749877</v>
      </c>
      <c r="Z151" s="45">
        <f>(K151-K355)*100/K355</f>
        <v>16.3276820978532484</v>
      </c>
      <c r="AA151" s="45">
        <f>(L151-L355)*100/L355</f>
        <v>16.7452944895676268</v>
      </c>
      <c r="AB151" s="45">
        <f>(M151-M355)*100/M355</f>
        <v>26.6809830589358157</v>
      </c>
      <c r="AC151" s="45">
        <f>(N151-N355)*100/N355</f>
        <v>23.4092084842214163</v>
      </c>
      <c r="AD151" s="45">
        <f>(O151-O355)*100/O355</f>
        <v>11.225967959228635</v>
      </c>
    </row>
    <row r="152" spans="1:30">
      <c r="A152" s="26" t="n">
        <v>2021</v>
      </c>
      <c r="B152" s="114" t="s">
        <v>54</v>
      </c>
      <c r="C152" s="57">
        <f>C20</f>
        <v>6747</v>
      </c>
      <c r="D152" s="57">
        <f>D20</f>
        <v>4966</v>
      </c>
      <c r="E152" s="57">
        <f>E20</f>
        <v>4634</v>
      </c>
      <c r="F152" s="57">
        <f>F20</f>
        <v>4517</v>
      </c>
      <c r="G152" s="57">
        <f>G20</f>
        <v>4535</v>
      </c>
      <c r="H152" s="57">
        <f>H20</f>
        <v>4452</v>
      </c>
      <c r="I152" s="57">
        <f>I20</f>
        <v>4601</v>
      </c>
      <c r="J152" s="57">
        <f>J20</f>
        <v>4630</v>
      </c>
      <c r="K152" s="57">
        <f>K20</f>
        <v>4694</v>
      </c>
      <c r="L152" s="57">
        <f>L20</f>
        <v>5074</v>
      </c>
      <c r="M152" s="57">
        <f>M20</f>
        <v>5780</v>
      </c>
      <c r="N152" s="57">
        <f>N20</f>
        <v>6234</v>
      </c>
      <c r="O152" s="57">
        <f>O20</f>
        <v>60864</v>
      </c>
      <c r="P152" s="14" t="n">
        <v>21</v>
      </c>
      <c r="Q152" s="82" t="str">
        <f>B152</f>
        <v>95+</v>
      </c>
      <c r="R152" s="45">
        <f>(C152-C356)*100/C356</f>
        <v>39.0202441662803281</v>
      </c>
      <c r="S152" s="45">
        <f>(D152-D356)*100/D356</f>
        <v>5.69330637437480025</v>
      </c>
      <c r="T152" s="45">
        <f>(E152-E356)*100/E356</f>
        <v>-8.73910688789325896</v>
      </c>
      <c r="U152" s="45">
        <f>(F152-F356)*100/F356</f>
        <v>10.6429883649724442</v>
      </c>
      <c r="V152" s="45">
        <f>(G152-G356)*100/G356</f>
        <v>14.6577333923266551</v>
      </c>
      <c r="W152" s="45">
        <f>(H152-H356)*100/H356</f>
        <v>21.1593414069941481</v>
      </c>
      <c r="X152" s="45">
        <f>(I152-I356)*100/I356</f>
        <v>18.3004435302436193</v>
      </c>
      <c r="Y152" s="45">
        <f>(J152-J356)*100/J356</f>
        <v>18.2177965019788068</v>
      </c>
      <c r="Z152" s="45">
        <f>(K152-K356)*100/K356</f>
        <v>27.893195286424632</v>
      </c>
      <c r="AA152" s="45">
        <f>(L152-L356)*100/L356</f>
        <v>23.7560975609756113</v>
      </c>
      <c r="AB152" s="45">
        <f>(M152-M356)*100/M356</f>
        <v>37.3166241016808229</v>
      </c>
      <c r="AC152" s="45">
        <f>(N152-N356)*100/N356</f>
        <v>34.4113842173350548</v>
      </c>
      <c r="AD152" s="45">
        <f>(O152-O356)*100/O356</f>
        <v>19.8936274992613029</v>
      </c>
    </row>
    <row r="153" spans="1:30">
      <c r="A153" s="59"/>
      <c r="B153" s="42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14"/>
      <c r="Q153" s="83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1:30">
      <c r="A154" s="116" t="s">
        <v>48</v>
      </c>
      <c r="B154" s="117" t="s">
        <v>55</v>
      </c>
      <c r="C154" s="61">
        <f>SUM(C149:C152)</f>
        <v>66252</v>
      </c>
      <c r="D154" s="61">
        <f>SUM(D149:D152)</f>
        <v>48771</v>
      </c>
      <c r="E154" s="61">
        <f>SUM(E149:E152)</f>
        <v>47201</v>
      </c>
      <c r="F154" s="61">
        <f>SUM(F149:F152)</f>
        <v>46266</v>
      </c>
      <c r="G154" s="61">
        <f>SUM(G149:G152)</f>
        <v>45641</v>
      </c>
      <c r="H154" s="61">
        <f>SUM(H149:H152)</f>
        <v>44203</v>
      </c>
      <c r="I154" s="61">
        <f>SUM(I149:I152)</f>
        <v>43994</v>
      </c>
      <c r="J154" s="61">
        <f>SUM(J149:J152)</f>
        <v>44295</v>
      </c>
      <c r="K154" s="61">
        <f>SUM(K149:K152)</f>
        <v>45518</v>
      </c>
      <c r="L154" s="61">
        <f>SUM(L149:L152)</f>
        <v>50108</v>
      </c>
      <c r="M154" s="61">
        <f>SUM(M149:M152)</f>
        <v>56233</v>
      </c>
      <c r="N154" s="61">
        <f>SUM(N149:N152)</f>
        <v>61298</v>
      </c>
      <c r="O154" s="61">
        <f>SUM(O149:O152)</f>
        <v>599780</v>
      </c>
      <c r="P154" s="14" t="n">
        <v>21</v>
      </c>
      <c r="Q154" s="84" t="str">
        <f>B154</f>
        <v>80+</v>
      </c>
      <c r="R154" s="63">
        <f>(C154-C358)*100/C358</f>
        <v>34.7475466517516622</v>
      </c>
      <c r="S154" s="63">
        <f>(D154-D358)*100/D358</f>
        <v>2.52847224777030899</v>
      </c>
      <c r="T154" s="63">
        <f>(E154-E358)*100/E358</f>
        <v>-7.61702981342754093</v>
      </c>
      <c r="U154" s="63">
        <f>(F154-F358)*100/F358</f>
        <v>9.5721060764844843</v>
      </c>
      <c r="V154" s="63">
        <f>(G154-G358)*100/G358</f>
        <v>10.4453774395334484</v>
      </c>
      <c r="W154" s="63">
        <f>(H154-H358)*100/H358</f>
        <v>15.3018970048321776</v>
      </c>
      <c r="X154" s="63">
        <f>(I154-I358)*100/I358</f>
        <v>8.42236269762054413</v>
      </c>
      <c r="Y154" s="63">
        <f>(J154-J358)*100/J358</f>
        <v>9.40278601066982844</v>
      </c>
      <c r="Z154" s="63">
        <f>(K154-K358)*100/K358</f>
        <v>18.7142205124861434</v>
      </c>
      <c r="AA154" s="63">
        <f>(L154-L358)*100/L358</f>
        <v>19.4327255392682652</v>
      </c>
      <c r="AB154" s="63">
        <f>(M154-M358)*100/M358</f>
        <v>31.2590085490035889</v>
      </c>
      <c r="AC154" s="63">
        <f>(N154-N358)*100/N358</f>
        <v>30.6380802182345171</v>
      </c>
      <c r="AD154" s="63">
        <f>(O154-O358)*100/O358</f>
        <v>15.1564518227072949</v>
      </c>
    </row>
    <row r="155" spans="1:30">
      <c r="A155" s="116" t="s">
        <v>48</v>
      </c>
      <c r="B155" s="118" t="s">
        <v>56</v>
      </c>
      <c r="C155" s="65">
        <f>C154+C147</f>
        <v>93571</v>
      </c>
      <c r="D155" s="65">
        <f>D154+D147</f>
        <v>70954</v>
      </c>
      <c r="E155" s="65">
        <f>E154+E147</f>
        <v>69941</v>
      </c>
      <c r="F155" s="65">
        <f>F154+F147</f>
        <v>69493</v>
      </c>
      <c r="G155" s="65">
        <f>G154+G147</f>
        <v>68509</v>
      </c>
      <c r="H155" s="65">
        <f>H154+H147</f>
        <v>65099</v>
      </c>
      <c r="I155" s="65">
        <f>I154+I147</f>
        <v>65077</v>
      </c>
      <c r="J155" s="65">
        <f>J154+J147</f>
        <v>64941</v>
      </c>
      <c r="K155" s="65">
        <f>K154+K147</f>
        <v>66295</v>
      </c>
      <c r="L155" s="65">
        <f>L154+L147</f>
        <v>72487</v>
      </c>
      <c r="M155" s="65">
        <f>M154+M147</f>
        <v>80479</v>
      </c>
      <c r="N155" s="65">
        <f>N154+N147</f>
        <v>88030</v>
      </c>
      <c r="O155" s="65">
        <f>O154+O147</f>
        <v>874876</v>
      </c>
      <c r="P155" s="14" t="n">
        <v>21</v>
      </c>
      <c r="Q155" s="84" t="str">
        <f>B155</f>
        <v>65+</v>
      </c>
      <c r="R155" s="63">
        <f>(C155-C359)*100/C359</f>
        <v>25.5161035023943974</v>
      </c>
      <c r="S155" s="63">
        <f>(D155-D359)*100/D359</f>
        <v>-1.35618904621886704</v>
      </c>
      <c r="T155" s="63">
        <f>(E155-E359)*100/E359</f>
        <v>-9.68508385388923898</v>
      </c>
      <c r="U155" s="63">
        <f>(F155-F359)*100/F359</f>
        <v>6.92752430153521814</v>
      </c>
      <c r="V155" s="63">
        <f>(G155-G359)*100/G359</f>
        <v>7.51822469141615102</v>
      </c>
      <c r="W155" s="63">
        <f>(H155-H359)*100/H359</f>
        <v>9.67782696414356103</v>
      </c>
      <c r="X155" s="63">
        <f>(I155-I359)*100/I359</f>
        <v>3.8353683589091041</v>
      </c>
      <c r="Y155" s="63">
        <f>(J155-J359)*100/J359</f>
        <v>4.08504261346561481</v>
      </c>
      <c r="Z155" s="63">
        <f>(K155-K359)*100/K359</f>
        <v>12.1168944829423175</v>
      </c>
      <c r="AA155" s="63">
        <f>(L155-L359)*100/L359</f>
        <v>12.8298920530162111</v>
      </c>
      <c r="AB155" s="63">
        <f>(M155-M359)*100/M359</f>
        <v>23.6222316947193391</v>
      </c>
      <c r="AC155" s="63">
        <f>(N155-N359)*100/N359</f>
        <v>24.1170250264363766</v>
      </c>
      <c r="AD155" s="63">
        <f>(O155-O359)*100/O359</f>
        <v>9.84698030227268006</v>
      </c>
    </row>
    <row r="156" spans="1:30">
      <c r="A156" s="116" t="s">
        <v>48</v>
      </c>
      <c r="B156" s="118" t="s">
        <v>57</v>
      </c>
      <c r="C156" s="65">
        <f>C132+C137+C142</f>
        <v>13000</v>
      </c>
      <c r="D156" s="65">
        <f>D132+D137+D142</f>
        <v>11130</v>
      </c>
      <c r="E156" s="65">
        <f>E132+E137+E142</f>
        <v>11839</v>
      </c>
      <c r="F156" s="65">
        <f>F132+F137+F142</f>
        <v>12188</v>
      </c>
      <c r="G156" s="65">
        <f>G132+G137+G142</f>
        <v>12286</v>
      </c>
      <c r="H156" s="65">
        <f>H132+H137+H142</f>
        <v>11600</v>
      </c>
      <c r="I156" s="65">
        <f>I132+I137+I142</f>
        <v>11474</v>
      </c>
      <c r="J156" s="65">
        <f>J132+J137+J142</f>
        <v>11325</v>
      </c>
      <c r="K156" s="65">
        <f>K132+K137+K142</f>
        <v>11346</v>
      </c>
      <c r="L156" s="65">
        <f>L132+L137+L142</f>
        <v>12006</v>
      </c>
      <c r="M156" s="65">
        <f>M132+M137+M142</f>
        <v>12361</v>
      </c>
      <c r="N156" s="65">
        <f>N132+N137+N142</f>
        <v>13531</v>
      </c>
      <c r="O156" s="65">
        <f>O132+O137+O142</f>
        <v>144086</v>
      </c>
      <c r="P156" s="14" t="n">
        <v>21</v>
      </c>
      <c r="Q156" s="84" t="str">
        <f>B156</f>
        <v>0-65</v>
      </c>
      <c r="R156" s="63">
        <f>(C156-C360)*100/C360</f>
        <v>4.71836800451094529</v>
      </c>
      <c r="S156" s="63">
        <f>(D156-D360)*100/D360</f>
        <v>-3.96479572026403204</v>
      </c>
      <c r="T156" s="63">
        <f>(E156-E360)*100/E360</f>
        <v>-6.55880031570639321</v>
      </c>
      <c r="U156" s="63">
        <f>(F156-F360)*100/F360</f>
        <v>7.13547961762443705</v>
      </c>
      <c r="V156" s="63">
        <f>(G156-G360)*100/G360</f>
        <v>7.65153008696414094</v>
      </c>
      <c r="W156" s="63">
        <f>(H156-H360)*100/H360</f>
        <v>4.92515037764008845</v>
      </c>
      <c r="X156" s="63">
        <f>(I156-I360)*100/I360</f>
        <v>1.15712679905666604</v>
      </c>
      <c r="Y156" s="63">
        <f>(J156-J360)*100/J360</f>
        <v>0.604068579550501816</v>
      </c>
      <c r="Z156" s="63">
        <f>(K156-K360)*100/K360</f>
        <v>6.44276098224546789</v>
      </c>
      <c r="AA156" s="63">
        <f>(L156-L360)*100/L360</f>
        <v>6.02026624279753619</v>
      </c>
      <c r="AB156" s="63">
        <f>(M156-M360)*100/M360</f>
        <v>10.4301603609237503</v>
      </c>
      <c r="AC156" s="63">
        <f>(N156-N360)*100/N360</f>
        <v>16.203276295167143</v>
      </c>
      <c r="AD156" s="63">
        <f>(O156-O360)*100/O360</f>
        <v>4.45612833185623369</v>
      </c>
    </row>
    <row r="157" spans="1:30">
      <c r="A157" s="116" t="s">
        <v>48</v>
      </c>
      <c r="B157" s="118" t="s">
        <v>58</v>
      </c>
      <c r="C157" s="65">
        <f>C132+C137</f>
        <v>2577</v>
      </c>
      <c r="D157" s="65">
        <f>D132+D137</f>
        <v>2226</v>
      </c>
      <c r="E157" s="65">
        <f>E132+E137</f>
        <v>2583</v>
      </c>
      <c r="F157" s="65">
        <f>F132+F137</f>
        <v>2509</v>
      </c>
      <c r="G157" s="65">
        <f>G132+G137</f>
        <v>2661</v>
      </c>
      <c r="H157" s="65">
        <f>H132+H137</f>
        <v>2547</v>
      </c>
      <c r="I157" s="65">
        <f>I132+I137</f>
        <v>2510</v>
      </c>
      <c r="J157" s="65">
        <f>J132+J137</f>
        <v>2477</v>
      </c>
      <c r="K157" s="65">
        <f>K132+K137</f>
        <v>2524</v>
      </c>
      <c r="L157" s="65">
        <f>L132+L137</f>
        <v>2591</v>
      </c>
      <c r="M157" s="65">
        <f>M132+M137</f>
        <v>2531</v>
      </c>
      <c r="N157" s="65">
        <f>N132+N137</f>
        <v>2691</v>
      </c>
      <c r="O157" s="65">
        <f>O132+O137</f>
        <v>30427</v>
      </c>
      <c r="P157" s="14"/>
      <c r="Q157" s="84" t="str">
        <f>B157</f>
        <v>0-50</v>
      </c>
      <c r="R157" s="63">
        <f>(C157-C361)*100/C361</f>
        <v>-7.35214812151716668</v>
      </c>
      <c r="S157" s="63">
        <f>(D157-D361)*100/D361</f>
        <v>-13.6372453928225017</v>
      </c>
      <c r="T157" s="63">
        <f>(E157-E361)*100/E361</f>
        <v>-8.71178653472344955</v>
      </c>
      <c r="U157" s="63">
        <f>(F157-F361)*100/F361</f>
        <v>-2.16416455449405332</v>
      </c>
      <c r="V157" s="63">
        <f>(G157-G361)*100/G361</f>
        <v>1.43905460783379402</v>
      </c>
      <c r="W157" s="63">
        <f>(H157-H361)*100/H361</f>
        <v>-0.303356492807515421</v>
      </c>
      <c r="X157" s="63">
        <f>(I157-I361)*100/I361</f>
        <v>-4.35362484519386506</v>
      </c>
      <c r="Y157" s="63">
        <f>(J157-J361)*100/J361</f>
        <v>-4.6941131204309352</v>
      </c>
      <c r="Z157" s="63">
        <f>(K157-K361)*100/K361</f>
        <v>1.99010001010203048</v>
      </c>
      <c r="AA157" s="63">
        <f>(L157-L361)*100/L361</f>
        <v>1.70755642787046114</v>
      </c>
      <c r="AB157" s="63">
        <f>(M157-M361)*100/M361</f>
        <v>1.0177609259628817</v>
      </c>
      <c r="AC157" s="63">
        <f>(N157-N361)*100/N361</f>
        <v>4.73873698550160594</v>
      </c>
      <c r="AD157" s="63">
        <f>(O157-O361)*100/O361</f>
        <v>-2.63749450021999099</v>
      </c>
    </row>
    <row r="158" spans="1:30">
      <c r="A158" s="22"/>
      <c r="B158" s="8"/>
      <c r="C158" s="52" t="str">
        <f>IF(C155+C156=C127,"r","f")</f>
        <v>r</v>
      </c>
      <c r="D158" s="52" t="str">
        <f>IF(D155+D156=D127,"r","f")</f>
        <v>r</v>
      </c>
      <c r="E158" s="52" t="str">
        <f>IF(E155+E156=E127,"r","f")</f>
        <v>r</v>
      </c>
      <c r="F158" s="52" t="str">
        <f>IF(F155+F156=F127,"r","f")</f>
        <v>r</v>
      </c>
      <c r="G158" s="52" t="str">
        <f>IF(G155+G156=G127,"r","f")</f>
        <v>r</v>
      </c>
      <c r="H158" s="52" t="str">
        <f>IF(H155+H156=H127,"r","f")</f>
        <v>r</v>
      </c>
      <c r="I158" s="52" t="str">
        <f>IF(I155+I156=I127,"r","f")</f>
        <v>r</v>
      </c>
      <c r="J158" s="52" t="str">
        <f>IF(J155+J156=J127,"r","f")</f>
        <v>r</v>
      </c>
      <c r="K158" s="52" t="str">
        <f>IF(K155+K156=K127,"r","f")</f>
        <v>r</v>
      </c>
      <c r="L158" s="52" t="str">
        <f>IF(L155+L156=L127,"r","f")</f>
        <v>r</v>
      </c>
      <c r="M158" s="52" t="str">
        <f>IF(M155+M156=M127,"r","f")</f>
        <v>r</v>
      </c>
      <c r="N158" s="52" t="str">
        <f>IF(N155+N156=N127,"r","f")</f>
        <v>r</v>
      </c>
      <c r="O158" s="52" t="str">
        <f>IF(O155+O156=O127,"r","f")</f>
        <v>r</v>
      </c>
      <c r="P158" s="14"/>
      <c r="Q158" s="41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19"/>
    </row>
    <row r="159" spans="1:30">
      <c r="A159" s="22"/>
      <c r="B159" s="8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14"/>
      <c r="Q159" s="38" t="s">
        <v>59</v>
      </c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19"/>
    </row>
    <row r="160" spans="1:30">
      <c r="A160" s="119" t="s">
        <v>60</v>
      </c>
      <c r="B160" s="31" t="s">
        <v>49</v>
      </c>
      <c r="C160" s="56">
        <f>C21</f>
        <v>84980</v>
      </c>
      <c r="D160" s="56">
        <f>D21</f>
        <v>80030</v>
      </c>
      <c r="E160" s="56">
        <f>E21</f>
        <v>87396</v>
      </c>
      <c r="F160" s="56">
        <f>F21</f>
        <v>83830</v>
      </c>
      <c r="G160" s="56">
        <f>G21</f>
        <v>75835</v>
      </c>
      <c r="H160" s="56">
        <f>H21</f>
        <v>72159</v>
      </c>
      <c r="I160" s="56">
        <f>I21</f>
        <v>73795</v>
      </c>
      <c r="J160" s="56">
        <f>J21</f>
        <v>78742</v>
      </c>
      <c r="K160" s="56">
        <f>K21</f>
        <v>74243</v>
      </c>
      <c r="L160" s="56">
        <f>L21</f>
        <v>79781</v>
      </c>
      <c r="M160" s="56">
        <f>M21</f>
        <v>85989</v>
      </c>
      <c r="N160" s="56">
        <f>N21</f>
        <v>108792</v>
      </c>
      <c r="O160" s="56">
        <f>O21</f>
        <v>985572</v>
      </c>
      <c r="P160" s="41" t="s">
        <v>5</v>
      </c>
      <c r="Q160" s="77" t="str">
        <f>A160</f>
        <v>2020</v>
      </c>
      <c r="R160" s="40" t="s">
        <v>12</v>
      </c>
      <c r="S160" s="40" t="s">
        <v>13</v>
      </c>
      <c r="T160" s="40" t="s">
        <v>14</v>
      </c>
      <c r="U160" s="40" t="s">
        <v>15</v>
      </c>
      <c r="V160" s="40" t="s">
        <v>16</v>
      </c>
      <c r="W160" s="40" t="s">
        <v>17</v>
      </c>
      <c r="X160" s="40" t="s">
        <v>18</v>
      </c>
      <c r="Y160" s="40" t="s">
        <v>19</v>
      </c>
      <c r="Z160" s="40" t="s">
        <v>20</v>
      </c>
      <c r="AA160" s="40" t="s">
        <v>21</v>
      </c>
      <c r="AB160" s="40" t="s">
        <v>22</v>
      </c>
      <c r="AC160" s="40" t="s">
        <v>23</v>
      </c>
      <c r="AD160" s="14" t="s">
        <v>25</v>
      </c>
    </row>
    <row r="161" spans="1:30">
      <c r="A161" s="30"/>
      <c r="B161" s="31" t="s">
        <v>49</v>
      </c>
      <c r="C161" s="56">
        <f>C166+C171+C176+C181+C188</f>
        <v>84980</v>
      </c>
      <c r="D161" s="56">
        <f>D166+D171+D176+D181+D188</f>
        <v>80030</v>
      </c>
      <c r="E161" s="56">
        <f>E166+E171+E176+E181+E188</f>
        <v>87396</v>
      </c>
      <c r="F161" s="56">
        <f>F166+F171+F176+F181+F188</f>
        <v>83830</v>
      </c>
      <c r="G161" s="56">
        <f>G166+G171+G176+G181+G188</f>
        <v>75835</v>
      </c>
      <c r="H161" s="56">
        <f>H166+H171+H176+H181+H188</f>
        <v>72159</v>
      </c>
      <c r="I161" s="56">
        <f>I166+I171+I176+I181+I188</f>
        <v>73795</v>
      </c>
      <c r="J161" s="56">
        <f>J166+J171+J176+J181+J188</f>
        <v>78742</v>
      </c>
      <c r="K161" s="56">
        <f>K166+K171+K176+K181+K188</f>
        <v>74243</v>
      </c>
      <c r="L161" s="56">
        <f>L166+L171+L176+L181+L188</f>
        <v>79781</v>
      </c>
      <c r="M161" s="56">
        <f>M166+M171+M176+M181+M188</f>
        <v>85989</v>
      </c>
      <c r="N161" s="56">
        <f>N166+N171+N176+N181+N188</f>
        <v>108792</v>
      </c>
      <c r="O161" s="56">
        <f>O166+O171+O176+O181+O188</f>
        <v>985572</v>
      </c>
      <c r="P161" s="14" t="n">
        <v>20</v>
      </c>
      <c r="Q161" s="78" t="str">
        <f>B161</f>
        <v>  0+</v>
      </c>
      <c r="R161" s="43">
        <f>(C161-C331)*100/C331</f>
        <v>-2.28056104158940709</v>
      </c>
      <c r="S161" s="43">
        <f>(D161-D331)*100/D331</f>
        <v>-4.17749254660616121</v>
      </c>
      <c r="T161" s="43">
        <f>(E161-E331)*100/E331</f>
        <v>-3.01321977000651975</v>
      </c>
      <c r="U161" s="43">
        <f>(F161-F331)*100/F331</f>
        <v>9.77254573310461261</v>
      </c>
      <c r="V161" s="43">
        <f>(G161-G331)*100/G331</f>
        <v>0.93669411862573817</v>
      </c>
      <c r="W161" s="43">
        <f>(H161-H331)*100/H331</f>
        <v>2.48365827418593188</v>
      </c>
      <c r="X161" s="43">
        <f>(I161-I331)*100/I331</f>
        <v>-0.298584089926502383</v>
      </c>
      <c r="Y161" s="43">
        <f>(J161-J331)*100/J331</f>
        <v>6.91487014463826899</v>
      </c>
      <c r="Z161" s="43">
        <f>(K161-K331)*100/K331</f>
        <v>6.38133243539500938</v>
      </c>
      <c r="AA161" s="43">
        <f>(L161-L331)*100/L331</f>
        <v>5.57406335290712107</v>
      </c>
      <c r="AB161" s="43">
        <f>(M161-M331)*100/M331</f>
        <v>12.70705197311724</v>
      </c>
      <c r="AC161" s="43">
        <f>(N161-N331)*100/N331</f>
        <v>31.7584936280758257</v>
      </c>
      <c r="AD161" s="43">
        <f>(O161-O331)*100/O331</f>
        <v>5.47769719035647906</v>
      </c>
    </row>
    <row r="162" spans="1:30">
      <c r="A162" s="23"/>
      <c r="B162" s="23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14"/>
      <c r="Q162" s="77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</row>
    <row r="163" spans="1:30">
      <c r="A163" s="26" t="n">
        <v>2020</v>
      </c>
      <c r="B163" s="27" t="s">
        <v>26</v>
      </c>
      <c r="C163" s="57">
        <f>C22</f>
        <v>272</v>
      </c>
      <c r="D163" s="57">
        <f>D22</f>
        <v>291</v>
      </c>
      <c r="E163" s="57">
        <f>E22</f>
        <v>313</v>
      </c>
      <c r="F163" s="57">
        <f>F22</f>
        <v>289</v>
      </c>
      <c r="G163" s="57">
        <f>G22</f>
        <v>277</v>
      </c>
      <c r="H163" s="57">
        <f>H22</f>
        <v>275</v>
      </c>
      <c r="I163" s="57">
        <f>I22</f>
        <v>278</v>
      </c>
      <c r="J163" s="57">
        <f>J22</f>
        <v>273</v>
      </c>
      <c r="K163" s="57">
        <f>K22</f>
        <v>277</v>
      </c>
      <c r="L163" s="57">
        <f>L22</f>
        <v>260</v>
      </c>
      <c r="M163" s="57">
        <f>M22</f>
        <v>240</v>
      </c>
      <c r="N163" s="57">
        <f>N22</f>
        <v>261</v>
      </c>
      <c r="O163" s="57">
        <f>O22</f>
        <v>3306</v>
      </c>
      <c r="P163" s="14" t="n">
        <v>20</v>
      </c>
      <c r="Q163" s="79" t="str">
        <f>B163</f>
        <v>0-15</v>
      </c>
      <c r="R163" s="45">
        <f>(C163-C333)*100/C333</f>
        <v>-15.1326053042121682</v>
      </c>
      <c r="S163" s="45">
        <f>(D163-D333)*100/D333</f>
        <v>-2.67558528428093645</v>
      </c>
      <c r="T163" s="45">
        <f>(E163-E333)*100/E333</f>
        <v>-9.0777051561365294</v>
      </c>
      <c r="U163" s="45">
        <f>(F163-F333)*100/F333</f>
        <v>-2.5295109612141653</v>
      </c>
      <c r="V163" s="45">
        <f>(G163-G333)*100/G333</f>
        <v>-4.23509075194468476</v>
      </c>
      <c r="W163" s="45">
        <f>(H163-H333)*100/H333</f>
        <v>-8.63787375415282455</v>
      </c>
      <c r="X163" s="45">
        <f>(I163-I333)*100/I333</f>
        <v>-9.37245313773431121</v>
      </c>
      <c r="Y163" s="45">
        <f>(J163-J333)*100/J333</f>
        <v>-8.6192468619246867</v>
      </c>
      <c r="Z163" s="45">
        <f>(K163-K333)*100/K333</f>
        <v>-2.46478873239436602</v>
      </c>
      <c r="AA163" s="45">
        <f>(L163-L333)*100/L333</f>
        <v>-12.8978224455611397</v>
      </c>
      <c r="AB163" s="45">
        <f>(M163-M333)*100/M333</f>
        <v>-15.5672823218997358</v>
      </c>
      <c r="AC163" s="45">
        <f>(N163-N333)*100/N333</f>
        <v>-16.3461538461538467</v>
      </c>
      <c r="AD163" s="45">
        <f>(O163-O333)*100/O333</f>
        <v>-9.04463855836027264</v>
      </c>
    </row>
    <row r="164" spans="1:30">
      <c r="A164" s="26" t="n">
        <v>2020</v>
      </c>
      <c r="B164" s="27" t="s">
        <v>27</v>
      </c>
      <c r="C164" s="57">
        <f>C23</f>
        <v>329</v>
      </c>
      <c r="D164" s="57">
        <f>D23</f>
        <v>330</v>
      </c>
      <c r="E164" s="57">
        <f>E23</f>
        <v>320</v>
      </c>
      <c r="F164" s="57">
        <f>F23</f>
        <v>288</v>
      </c>
      <c r="G164" s="57">
        <f>G23</f>
        <v>311</v>
      </c>
      <c r="H164" s="57">
        <f>H23</f>
        <v>329</v>
      </c>
      <c r="I164" s="57">
        <f>I23</f>
        <v>335</v>
      </c>
      <c r="J164" s="57">
        <f>J23</f>
        <v>357</v>
      </c>
      <c r="K164" s="57">
        <f>K23</f>
        <v>305</v>
      </c>
      <c r="L164" s="57">
        <f>L23</f>
        <v>320</v>
      </c>
      <c r="M164" s="57">
        <f>M23</f>
        <v>309</v>
      </c>
      <c r="N164" s="57">
        <f>N23</f>
        <v>311</v>
      </c>
      <c r="O164" s="57">
        <f>O23</f>
        <v>3844</v>
      </c>
      <c r="P164" s="14" t="n">
        <v>20</v>
      </c>
      <c r="Q164" s="79" t="str">
        <f>B164</f>
        <v>15-30</v>
      </c>
      <c r="R164" s="45">
        <f>(C164-C334)*100/C334</f>
        <v>-10.7796610169491522</v>
      </c>
      <c r="S164" s="45">
        <f>(D164-D334)*100/D334</f>
        <v>-1.56599552572706946</v>
      </c>
      <c r="T164" s="45">
        <f>(E164-E334)*100/E334</f>
        <v>-9.21985815602836922</v>
      </c>
      <c r="U164" s="45">
        <f>(F164-F334)*100/F334</f>
        <v>-12.6611068991660343</v>
      </c>
      <c r="V164" s="45">
        <f>(G164-G334)*100/G334</f>
        <v>-13.6111111111111107</v>
      </c>
      <c r="W164" s="45">
        <f>(H164-H334)*100/H334</f>
        <v>-4.91329479768786115</v>
      </c>
      <c r="X164" s="45">
        <f>(I164-I334)*100/I334</f>
        <v>-8.90550645819170583</v>
      </c>
      <c r="Y164" s="45">
        <f>(J164-J334)*100/J334</f>
        <v>-1.38121546961325969</v>
      </c>
      <c r="Z164" s="45">
        <f>(K164-K334)*100/K334</f>
        <v>-10.4915627292736602</v>
      </c>
      <c r="AA164" s="45">
        <f>(L164-L334)*100/L334</f>
        <v>-5.81309786607799861</v>
      </c>
      <c r="AB164" s="45">
        <f>(M164-M334)*100/M334</f>
        <v>-8.1040892193308558</v>
      </c>
      <c r="AC164" s="45">
        <f>(N164-N334)*100/N334</f>
        <v>-7.37155621742367817</v>
      </c>
      <c r="AD164" s="45">
        <f>(O164-O334)*100/O334</f>
        <v>-7.91711582225416244</v>
      </c>
    </row>
    <row r="165" spans="1:30">
      <c r="A165" s="26" t="n">
        <v>2020</v>
      </c>
      <c r="B165" s="27" t="s">
        <v>29</v>
      </c>
      <c r="C165" s="57">
        <f>C24</f>
        <v>248</v>
      </c>
      <c r="D165" s="57">
        <f>D24</f>
        <v>191</v>
      </c>
      <c r="E165" s="57">
        <f>E24</f>
        <v>229</v>
      </c>
      <c r="F165" s="57">
        <f>F24</f>
        <v>221</v>
      </c>
      <c r="G165" s="57">
        <f>G24</f>
        <v>199</v>
      </c>
      <c r="H165" s="57">
        <f>H24</f>
        <v>213</v>
      </c>
      <c r="I165" s="57">
        <f>I24</f>
        <v>249</v>
      </c>
      <c r="J165" s="57">
        <f>J24</f>
        <v>204</v>
      </c>
      <c r="K165" s="57">
        <f>K24</f>
        <v>224</v>
      </c>
      <c r="L165" s="57">
        <f>L24</f>
        <v>206</v>
      </c>
      <c r="M165" s="57">
        <f>M24</f>
        <v>197</v>
      </c>
      <c r="N165" s="57">
        <f>N24</f>
        <v>226</v>
      </c>
      <c r="O165" s="57">
        <f>O24</f>
        <v>2607</v>
      </c>
      <c r="P165" s="14" t="n">
        <v>20</v>
      </c>
      <c r="Q165" s="79" t="str">
        <f>B165</f>
        <v>30-35</v>
      </c>
      <c r="R165" s="45">
        <f>(C165-C335)*100/C335</f>
        <v>3.54906054279749483</v>
      </c>
      <c r="S165" s="45">
        <f>(D165-D335)*100/D335</f>
        <v>-9.6926713947990546</v>
      </c>
      <c r="T165" s="45">
        <f>(E165-E335)*100/E335</f>
        <v>-3.8824763903462749</v>
      </c>
      <c r="U165" s="45">
        <f>(F165-F335)*100/F335</f>
        <v>-3.17634173055859792</v>
      </c>
      <c r="V165" s="45">
        <f>(G165-G335)*100/G335</f>
        <v>-10.5617977528089888</v>
      </c>
      <c r="W165" s="45">
        <f>(H165-H335)*100/H335</f>
        <v>-4.16197975253093322</v>
      </c>
      <c r="X165" s="45">
        <f>(I165-I335)*100/I335</f>
        <v>9.33040614709110905</v>
      </c>
      <c r="Y165" s="45">
        <f>(J165-J335)*100/J335</f>
        <v>-10.722100656455142</v>
      </c>
      <c r="Z165" s="45">
        <f>(K165-K335)*100/K335</f>
        <v>7.17703349282296621</v>
      </c>
      <c r="AA165" s="45">
        <f>(L165-L335)*100/L335</f>
        <v>-6.46992054483541423</v>
      </c>
      <c r="AB165" s="45">
        <f>(M165-M335)*100/M335</f>
        <v>-5.51558752997601953</v>
      </c>
      <c r="AC165" s="45">
        <f>(N165-N335)*100/N335</f>
        <v>6.35294117647058787</v>
      </c>
      <c r="AD165" s="45">
        <f>(O165-O335)*100/O335</f>
        <v>-2.31381733021077274</v>
      </c>
    </row>
    <row r="166" spans="1:30">
      <c r="A166" s="26"/>
      <c r="B166" s="114" t="s">
        <v>50</v>
      </c>
      <c r="C166" s="57">
        <f>C163+C164+C165</f>
        <v>849</v>
      </c>
      <c r="D166" s="57">
        <f>D163+D164+D165</f>
        <v>812</v>
      </c>
      <c r="E166" s="57">
        <f>E163+E164+E165</f>
        <v>862</v>
      </c>
      <c r="F166" s="57">
        <f>F163+F164+F165</f>
        <v>798</v>
      </c>
      <c r="G166" s="57">
        <f>G163+G164+G165</f>
        <v>787</v>
      </c>
      <c r="H166" s="57">
        <f>H163+H164+H165</f>
        <v>817</v>
      </c>
      <c r="I166" s="57">
        <f>I163+I164+I165</f>
        <v>862</v>
      </c>
      <c r="J166" s="57">
        <f>J163+J164+J165</f>
        <v>834</v>
      </c>
      <c r="K166" s="57">
        <f>K163+K164+K165</f>
        <v>806</v>
      </c>
      <c r="L166" s="57">
        <f>L163+L164+L165</f>
        <v>786</v>
      </c>
      <c r="M166" s="57">
        <f>M163+M164+M165</f>
        <v>746</v>
      </c>
      <c r="N166" s="57">
        <f>N163+N164+N165</f>
        <v>798</v>
      </c>
      <c r="O166" s="57">
        <f>O163+O164+O165</f>
        <v>9757</v>
      </c>
      <c r="P166" s="14" t="n">
        <v>20</v>
      </c>
      <c r="Q166" s="79" t="str">
        <f>B166</f>
        <v>0-35</v>
      </c>
      <c r="R166" s="45">
        <f>(C166-C336)*100/C336</f>
        <v>-8.58681022880215394</v>
      </c>
      <c r="S166" s="45">
        <f>(D166-D336)*100/D336</f>
        <v>-3.9905409399940881</v>
      </c>
      <c r="T166" s="45">
        <f>(E166-E336)*100/E336</f>
        <v>-7.8074866310160429</v>
      </c>
      <c r="U166" s="45">
        <f>(F166-F336)*100/F336</f>
        <v>-6.61205383265067326</v>
      </c>
      <c r="V166" s="45">
        <f>(G166-G336)*100/G336</f>
        <v>-9.72182391740751406</v>
      </c>
      <c r="W166" s="45">
        <f>(H166-H336)*100/H336</f>
        <v>-6.01092896174863345</v>
      </c>
      <c r="X166" s="45">
        <f>(I166-I336)*100/I336</f>
        <v>-4.46106954835134406</v>
      </c>
      <c r="Y166" s="45">
        <f>(J166-J336)*100/J336</f>
        <v>-6.21310092774810219</v>
      </c>
      <c r="Z166" s="45">
        <f>(K166-K336)*100/K336</f>
        <v>-3.32833583208395822</v>
      </c>
      <c r="AA166" s="45">
        <f>(L166-L336)*100/L336</f>
        <v>-8.44496214327315009</v>
      </c>
      <c r="AB166" s="45">
        <f>(M166-M336)*100/M336</f>
        <v>-10.012062726176115</v>
      </c>
      <c r="AC166" s="45">
        <f>(N166-N336)*100/N336</f>
        <v>-7.23626852659110753</v>
      </c>
      <c r="AD166" s="45">
        <f>(O166-O336)*100/O336</f>
        <v>-6.88108417636953629</v>
      </c>
    </row>
    <row r="167" spans="1:30">
      <c r="A167" s="23"/>
      <c r="B167" s="23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14"/>
      <c r="Q167" s="4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</row>
    <row r="168" spans="1:30">
      <c r="A168" s="28" t="n">
        <v>2020</v>
      </c>
      <c r="B168" s="29" t="s">
        <v>30</v>
      </c>
      <c r="C168" s="58">
        <f>C25</f>
        <v>374</v>
      </c>
      <c r="D168" s="58">
        <f>D25</f>
        <v>330</v>
      </c>
      <c r="E168" s="58">
        <f>E25</f>
        <v>332</v>
      </c>
      <c r="F168" s="58">
        <f>F25</f>
        <v>345</v>
      </c>
      <c r="G168" s="58">
        <f>G25</f>
        <v>346</v>
      </c>
      <c r="H168" s="58">
        <f>H25</f>
        <v>308</v>
      </c>
      <c r="I168" s="58">
        <f>I25</f>
        <v>336</v>
      </c>
      <c r="J168" s="58">
        <f>J25</f>
        <v>316</v>
      </c>
      <c r="K168" s="58">
        <f>K25</f>
        <v>318</v>
      </c>
      <c r="L168" s="58">
        <f>L25</f>
        <v>326</v>
      </c>
      <c r="M168" s="58">
        <f>M25</f>
        <v>328</v>
      </c>
      <c r="N168" s="58">
        <f>N25</f>
        <v>402</v>
      </c>
      <c r="O168" s="58">
        <f>O25</f>
        <v>4061</v>
      </c>
      <c r="P168" s="14" t="n">
        <v>20</v>
      </c>
      <c r="Q168" s="80" t="str">
        <f>B168</f>
        <v>35-40</v>
      </c>
      <c r="R168" s="46">
        <f>(C168-C338)*100/C338</f>
        <v>23.5342691990090849</v>
      </c>
      <c r="S168" s="46">
        <f>(D168-D338)*100/D338</f>
        <v>9.90840965861781875</v>
      </c>
      <c r="T168" s="46">
        <f>(E168-E338)*100/E338</f>
        <v>-1.3372956909361069</v>
      </c>
      <c r="U168" s="46">
        <f>(F168-F338)*100/F338</f>
        <v>11.9221411192214113</v>
      </c>
      <c r="V168" s="46">
        <f>(G168-G338)*100/G338</f>
        <v>2.06489675516224169</v>
      </c>
      <c r="W168" s="46">
        <f>(H168-H338)*100/H338</f>
        <v>-1.36108887109687759</v>
      </c>
      <c r="X168" s="46">
        <f>(I168-I338)*100/I338</f>
        <v>8.91410048622366347</v>
      </c>
      <c r="Y168" s="46">
        <f>(J168-J338)*100/J338</f>
        <v>-1.48090413094310218</v>
      </c>
      <c r="Z168" s="46">
        <f>(K168-K338)*100/K338</f>
        <v>5.73566084788029951</v>
      </c>
      <c r="AA168" s="46">
        <f>(L168-L338)*100/L338</f>
        <v>2.75807722616233253</v>
      </c>
      <c r="AB168" s="46">
        <f>(M168-M338)*100/M338</f>
        <v>1.62664601084430682</v>
      </c>
      <c r="AC168" s="46">
        <f>(N168-N338)*100/N338</f>
        <v>21.3584905660377373</v>
      </c>
      <c r="AD168" s="46">
        <f>(O168-O338)*100/O338</f>
        <v>6.86139069798039625</v>
      </c>
    </row>
    <row r="169" spans="1:30">
      <c r="A169" s="28" t="n">
        <v>2020</v>
      </c>
      <c r="B169" s="29" t="s">
        <v>31</v>
      </c>
      <c r="C169" s="58">
        <f>C26</f>
        <v>486</v>
      </c>
      <c r="D169" s="58">
        <f>D26</f>
        <v>458</v>
      </c>
      <c r="E169" s="58">
        <f>E26</f>
        <v>508</v>
      </c>
      <c r="F169" s="58">
        <f>F26</f>
        <v>504</v>
      </c>
      <c r="G169" s="58">
        <f>G26</f>
        <v>497</v>
      </c>
      <c r="H169" s="58">
        <f>H26</f>
        <v>469</v>
      </c>
      <c r="I169" s="58">
        <f>I26</f>
        <v>458</v>
      </c>
      <c r="J169" s="58">
        <f>J26</f>
        <v>495</v>
      </c>
      <c r="K169" s="58">
        <f>K26</f>
        <v>454</v>
      </c>
      <c r="L169" s="58">
        <f>L26</f>
        <v>473</v>
      </c>
      <c r="M169" s="58">
        <f>M26</f>
        <v>461</v>
      </c>
      <c r="N169" s="58">
        <f>N26</f>
        <v>540</v>
      </c>
      <c r="O169" s="58">
        <f>O26</f>
        <v>5803</v>
      </c>
      <c r="P169" s="14" t="n">
        <v>20</v>
      </c>
      <c r="Q169" s="80" t="str">
        <f>B169</f>
        <v>40-45</v>
      </c>
      <c r="R169" s="46">
        <f>(C169-C339)*100/C339</f>
        <v>-1.96671709531013601</v>
      </c>
      <c r="S169" s="46">
        <f>(D169-D339)*100/D339</f>
        <v>-2.76008492569002106</v>
      </c>
      <c r="T169" s="46">
        <f>(E169-E339)*100/E339</f>
        <v>0.594059405940594054</v>
      </c>
      <c r="U169" s="46">
        <f>(F169-F339)*100/F339</f>
        <v>14.2209631728045327</v>
      </c>
      <c r="V169" s="46">
        <f>(G169-G339)*100/G339</f>
        <v>6.19658119658119677</v>
      </c>
      <c r="W169" s="46">
        <f>(H169-H339)*100/H339</f>
        <v>5.57118739448508737</v>
      </c>
      <c r="X169" s="46">
        <f>(I169-I339)*100/I339</f>
        <v>-0.758396533044420362</v>
      </c>
      <c r="Y169" s="46">
        <f>(J169-J339)*100/J339</f>
        <v>7.37527114967462083</v>
      </c>
      <c r="Z169" s="46">
        <f>(K169-K339)*100/K339</f>
        <v>4.54807138744962547</v>
      </c>
      <c r="AA169" s="46">
        <f>(L169-L339)*100/L339</f>
        <v>6.4116985376827893</v>
      </c>
      <c r="AB169" s="46">
        <f>(M169-M339)*100/M339</f>
        <v>1.65380374862183022</v>
      </c>
      <c r="AC169" s="46">
        <f>(N169-N339)*100/N339</f>
        <v>18.1619256017505464</v>
      </c>
      <c r="AD169" s="46">
        <f>(O169-O339)*100/O339</f>
        <v>4.80404551201011376</v>
      </c>
    </row>
    <row r="170" spans="1:30">
      <c r="A170" s="28" t="n">
        <v>2020</v>
      </c>
      <c r="B170" s="29" t="s">
        <v>32</v>
      </c>
      <c r="C170" s="58">
        <f>C27</f>
        <v>856</v>
      </c>
      <c r="D170" s="58">
        <f>D27</f>
        <v>803</v>
      </c>
      <c r="E170" s="58">
        <f>E27</f>
        <v>855</v>
      </c>
      <c r="F170" s="58">
        <f>F27</f>
        <v>859</v>
      </c>
      <c r="G170" s="58">
        <f>G27</f>
        <v>803</v>
      </c>
      <c r="H170" s="58">
        <f>H27</f>
        <v>798</v>
      </c>
      <c r="I170" s="58">
        <f>I27</f>
        <v>791</v>
      </c>
      <c r="J170" s="58">
        <f>J27</f>
        <v>806</v>
      </c>
      <c r="K170" s="58">
        <f>K27</f>
        <v>766</v>
      </c>
      <c r="L170" s="58">
        <f>L27</f>
        <v>761</v>
      </c>
      <c r="M170" s="58">
        <f>M27</f>
        <v>770</v>
      </c>
      <c r="N170" s="58">
        <f>N27</f>
        <v>836</v>
      </c>
      <c r="O170" s="58">
        <f>O27</f>
        <v>9704</v>
      </c>
      <c r="P170" s="14" t="n">
        <v>20</v>
      </c>
      <c r="Q170" s="80" t="str">
        <f>B170</f>
        <v>45-50</v>
      </c>
      <c r="R170" s="46">
        <f>(C170-C340)*100/C340</f>
        <v>-18.8048375622480428</v>
      </c>
      <c r="S170" s="46">
        <f>(D170-D340)*100/D340</f>
        <v>-16.3977095262883914</v>
      </c>
      <c r="T170" s="46">
        <f>(E170-E340)*100/E340</f>
        <v>-18.8034188034188041</v>
      </c>
      <c r="U170" s="46">
        <f>(F170-F340)*100/F340</f>
        <v>-10.5674128058302959</v>
      </c>
      <c r="V170" s="46">
        <f>(G170-G340)*100/G340</f>
        <v>-14.9814716781365806</v>
      </c>
      <c r="W170" s="46">
        <f>(H170-H340)*100/H340</f>
        <v>-14.1011840688912802</v>
      </c>
      <c r="X170" s="46">
        <f>(I170-I340)*100/I340</f>
        <v>-16.9117647058823515</v>
      </c>
      <c r="Y170" s="46">
        <f>(J170-J340)*100/J340</f>
        <v>-13.1465517241379306</v>
      </c>
      <c r="Z170" s="46">
        <f>(K170-K340)*100/K340</f>
        <v>-15.4525386313465791</v>
      </c>
      <c r="AA170" s="46">
        <f>(L170-L340)*100/L340</f>
        <v>-17.9293610137503379</v>
      </c>
      <c r="AB170" s="46">
        <f>(M170-M340)*100/M340</f>
        <v>-14.4682032768675359</v>
      </c>
      <c r="AC170" s="46">
        <f>(N170-N340)*100/N340</f>
        <v>-9.20445289166440439</v>
      </c>
      <c r="AD170" s="46">
        <f>(O170-O340)*100/O340</f>
        <v>-15.1451556488282613</v>
      </c>
    </row>
    <row r="171" spans="1:30">
      <c r="A171" s="28"/>
      <c r="B171" s="115" t="s">
        <v>51</v>
      </c>
      <c r="C171" s="58">
        <f>C168+C169+C170</f>
        <v>1716</v>
      </c>
      <c r="D171" s="58">
        <f>D168+D169+D170</f>
        <v>1591</v>
      </c>
      <c r="E171" s="58">
        <f>E168+E169+E170</f>
        <v>1695</v>
      </c>
      <c r="F171" s="58">
        <f>F168+F169+F170</f>
        <v>1708</v>
      </c>
      <c r="G171" s="58">
        <f>G168+G169+G170</f>
        <v>1646</v>
      </c>
      <c r="H171" s="58">
        <f>H168+H169+H170</f>
        <v>1575</v>
      </c>
      <c r="I171" s="58">
        <f>I168+I169+I170</f>
        <v>1585</v>
      </c>
      <c r="J171" s="58">
        <f>J168+J169+J170</f>
        <v>1617</v>
      </c>
      <c r="K171" s="58">
        <f>K168+K169+K170</f>
        <v>1538</v>
      </c>
      <c r="L171" s="58">
        <f>L168+L169+L170</f>
        <v>1560</v>
      </c>
      <c r="M171" s="58">
        <f>M168+M169+M170</f>
        <v>1559</v>
      </c>
      <c r="N171" s="58">
        <f>N168+N169+N170</f>
        <v>1778</v>
      </c>
      <c r="O171" s="58">
        <f>O168+O169+O170</f>
        <v>19568</v>
      </c>
      <c r="P171" s="14" t="n">
        <v>20</v>
      </c>
      <c r="Q171" s="80" t="str">
        <f>B171</f>
        <v>35-50</v>
      </c>
      <c r="R171" s="46">
        <f>(C171-C341)*100/C341</f>
        <v>-7.38092025367696625</v>
      </c>
      <c r="S171" s="46">
        <f>(D171-D341)*100/D341</f>
        <v>-8.12761657283095218</v>
      </c>
      <c r="T171" s="46">
        <f>(E171-E341)*100/E341</f>
        <v>-10.5304829770387958</v>
      </c>
      <c r="U171" s="46">
        <f>(F171-F341)*100/F341</f>
        <v>-0.116959064327485374</v>
      </c>
      <c r="V171" s="46">
        <f>(G171-G341)*100/G341</f>
        <v>-6.02340850699400487</v>
      </c>
      <c r="W171" s="46">
        <f>(H171-H341)*100/H341</f>
        <v>-6.55591812518540529</v>
      </c>
      <c r="X171" s="46">
        <f>(I171-I341)*100/I341</f>
        <v>-7.95586527293844359</v>
      </c>
      <c r="Y171" s="46">
        <f>(J171-J341)*100/J341</f>
        <v>-5.42476970317297891</v>
      </c>
      <c r="Z171" s="46">
        <f>(K171-K341)*100/K341</f>
        <v>-6.2766605728214504</v>
      </c>
      <c r="AA171" s="46">
        <f>(L171-L341)*100/L341</f>
        <v>-7.63765541740674969</v>
      </c>
      <c r="AB171" s="46">
        <f>(M171-M341)*100/M341</f>
        <v>-7.00864897107068341</v>
      </c>
      <c r="AC171" s="46">
        <f>(N171-N341)*100/N341</f>
        <v>4.03744880046810994</v>
      </c>
      <c r="AD171" s="46">
        <f>(O171-O341)*100/O341</f>
        <v>-5.80193277412056396</v>
      </c>
    </row>
    <row r="172" spans="1:30">
      <c r="A172" s="23"/>
      <c r="B172" s="23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14"/>
      <c r="Q172" s="4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</row>
    <row r="173" spans="1:30">
      <c r="A173" s="26" t="n">
        <v>2020</v>
      </c>
      <c r="B173" s="27" t="s">
        <v>34</v>
      </c>
      <c r="C173" s="57">
        <f>C28</f>
        <v>1943</v>
      </c>
      <c r="D173" s="57">
        <f>D28</f>
        <v>1697</v>
      </c>
      <c r="E173" s="57">
        <f>E28</f>
        <v>1878</v>
      </c>
      <c r="F173" s="57">
        <f>F28</f>
        <v>1714</v>
      </c>
      <c r="G173" s="57">
        <f>G28</f>
        <v>1737</v>
      </c>
      <c r="H173" s="57">
        <f>H28</f>
        <v>1645</v>
      </c>
      <c r="I173" s="57">
        <f>I28</f>
        <v>1710</v>
      </c>
      <c r="J173" s="57">
        <f>J28</f>
        <v>1652</v>
      </c>
      <c r="K173" s="57">
        <f>K28</f>
        <v>1632</v>
      </c>
      <c r="L173" s="57">
        <f>L28</f>
        <v>1687</v>
      </c>
      <c r="M173" s="57">
        <f>M28</f>
        <v>1698</v>
      </c>
      <c r="N173" s="57">
        <f>N28</f>
        <v>1815</v>
      </c>
      <c r="O173" s="57">
        <f>O28</f>
        <v>20808</v>
      </c>
      <c r="P173" s="14" t="n">
        <v>20</v>
      </c>
      <c r="Q173" s="79" t="str">
        <f>B173</f>
        <v>50-55</v>
      </c>
      <c r="R173" s="45">
        <f>(C173-C343)*100/C343</f>
        <v>-4.97615845457879935</v>
      </c>
      <c r="S173" s="45">
        <f>(D173-D343)*100/D343</f>
        <v>-11.9813278008298756</v>
      </c>
      <c r="T173" s="45">
        <f>(E173-E343)*100/E343</f>
        <v>-9.47216196673897315</v>
      </c>
      <c r="U173" s="45">
        <f>(F173-F343)*100/F343</f>
        <v>-7.76267994080451995</v>
      </c>
      <c r="V173" s="45">
        <f>(G173-G343)*100/G343</f>
        <v>-8.02223987291501217</v>
      </c>
      <c r="W173" s="45">
        <f>(H173-H343)*100/H343</f>
        <v>-10.3420084480174417</v>
      </c>
      <c r="X173" s="45">
        <f>(I173-I343)*100/I343</f>
        <v>-6.59565751741089734</v>
      </c>
      <c r="Y173" s="45">
        <f>(J173-J343)*100/J343</f>
        <v>-10.1563562202583277</v>
      </c>
      <c r="Z173" s="45">
        <f>(K173-K343)*100/K343</f>
        <v>-7.41738760459509283</v>
      </c>
      <c r="AA173" s="45">
        <f>(L173-L343)*100/L343</f>
        <v>-10.0866089273817447</v>
      </c>
      <c r="AB173" s="45">
        <f>(M173-M343)*100/M343</f>
        <v>-6.71611042439225425</v>
      </c>
      <c r="AC173" s="45">
        <f>(N173-N343)*100/N343</f>
        <v>-3.36749633967789164</v>
      </c>
      <c r="AD173" s="45">
        <f>(O173-O343)*100/O343</f>
        <v>-8.07461648056724357</v>
      </c>
    </row>
    <row r="174" spans="1:30">
      <c r="A174" s="26" t="n">
        <v>2020</v>
      </c>
      <c r="B174" s="27" t="s">
        <v>35</v>
      </c>
      <c r="C174" s="57">
        <f>C29</f>
        <v>3159</v>
      </c>
      <c r="D174" s="57">
        <f>D29</f>
        <v>3002</v>
      </c>
      <c r="E174" s="57">
        <f>E29</f>
        <v>3158</v>
      </c>
      <c r="F174" s="57">
        <f>F29</f>
        <v>3029</v>
      </c>
      <c r="G174" s="57">
        <f>G29</f>
        <v>3005</v>
      </c>
      <c r="H174" s="57">
        <f>H29</f>
        <v>2902</v>
      </c>
      <c r="I174" s="57">
        <f>I29</f>
        <v>2937</v>
      </c>
      <c r="J174" s="57">
        <f>J29</f>
        <v>2977</v>
      </c>
      <c r="K174" s="57">
        <f>K29</f>
        <v>2829</v>
      </c>
      <c r="L174" s="57">
        <f>L29</f>
        <v>3068</v>
      </c>
      <c r="M174" s="57">
        <f>M29</f>
        <v>3055</v>
      </c>
      <c r="N174" s="57">
        <f>N29</f>
        <v>3402</v>
      </c>
      <c r="O174" s="57">
        <f>O29</f>
        <v>36523</v>
      </c>
      <c r="P174" s="14" t="n">
        <v>20</v>
      </c>
      <c r="Q174" s="79" t="str">
        <f>B174</f>
        <v>55-60</v>
      </c>
      <c r="R174" s="45">
        <f>(C174-C344)*100/C344</f>
        <v>-1.45831708648522191</v>
      </c>
      <c r="S174" s="45">
        <f>(D174-D344)*100/D344</f>
        <v>0.443329150982852394</v>
      </c>
      <c r="T174" s="45">
        <f>(E174-E344)*100/E344</f>
        <v>-3.85142335210838773</v>
      </c>
      <c r="U174" s="45">
        <f>(F174-F344)*100/F344</f>
        <v>2.03806636348324055</v>
      </c>
      <c r="V174" s="45">
        <f>(G174-G344)*100/G344</f>
        <v>2.56847853912449864</v>
      </c>
      <c r="W174" s="45">
        <f>(H174-H344)*100/H344</f>
        <v>2.67114806297541119</v>
      </c>
      <c r="X174" s="45">
        <f>(I174-I344)*100/I344</f>
        <v>0.41025641025641022</v>
      </c>
      <c r="Y174" s="45">
        <f>(J174-J344)*100/J344</f>
        <v>3.67403795925474475</v>
      </c>
      <c r="Z174" s="45">
        <f>(K174-K344)*100/K344</f>
        <v>2.4535989135355365</v>
      </c>
      <c r="AA174" s="45">
        <f>(L174-L344)*100/L344</f>
        <v>4.37149175029767001</v>
      </c>
      <c r="AB174" s="45">
        <f>(M174-M344)*100/M344</f>
        <v>5.00085925416738242</v>
      </c>
      <c r="AC174" s="45">
        <f>(N174-N344)*100/N344</f>
        <v>12.7610208816705342</v>
      </c>
      <c r="AD174" s="45">
        <f>(O174-O344)*100/O344</f>
        <v>2.51350782401235007</v>
      </c>
    </row>
    <row r="175" spans="1:30">
      <c r="A175" s="26" t="n">
        <v>2020</v>
      </c>
      <c r="B175" s="27" t="s">
        <v>36</v>
      </c>
      <c r="C175" s="57">
        <f>C30</f>
        <v>4414</v>
      </c>
      <c r="D175" s="57">
        <f>D30</f>
        <v>4166</v>
      </c>
      <c r="E175" s="57">
        <f>E30</f>
        <v>4454</v>
      </c>
      <c r="F175" s="57">
        <f>F30</f>
        <v>4213</v>
      </c>
      <c r="G175" s="57">
        <f>G30</f>
        <v>4150</v>
      </c>
      <c r="H175" s="57">
        <f>H30</f>
        <v>3914</v>
      </c>
      <c r="I175" s="57">
        <f>I30</f>
        <v>4107</v>
      </c>
      <c r="J175" s="57">
        <f>J30</f>
        <v>4133</v>
      </c>
      <c r="K175" s="57">
        <f>K30</f>
        <v>3956</v>
      </c>
      <c r="L175" s="57">
        <f>L30</f>
        <v>4234</v>
      </c>
      <c r="M175" s="57">
        <f>M30</f>
        <v>4273</v>
      </c>
      <c r="N175" s="57">
        <f>N30</f>
        <v>4922</v>
      </c>
      <c r="O175" s="57">
        <f>O30</f>
        <v>50936</v>
      </c>
      <c r="P175" s="14" t="n">
        <v>20</v>
      </c>
      <c r="Q175" s="79" t="str">
        <f>B175</f>
        <v>60-65</v>
      </c>
      <c r="R175" s="45">
        <f>(C175-C345)*100/C345</f>
        <v>0.724513663072622549</v>
      </c>
      <c r="S175" s="45">
        <f>(D175-D345)*100/D345</f>
        <v>1.72761125694402047</v>
      </c>
      <c r="T175" s="45">
        <f>(E175-E345)*100/E345</f>
        <v>-0.613633827959388611</v>
      </c>
      <c r="U175" s="45">
        <f>(F175-F345)*100/F345</f>
        <v>5.72145545796737753</v>
      </c>
      <c r="V175" s="45">
        <f>(G175-G345)*100/G345</f>
        <v>4.5011016682404783</v>
      </c>
      <c r="W175" s="45">
        <f>(H175-H345)*100/H345</f>
        <v>1.94035681729391847</v>
      </c>
      <c r="X175" s="45">
        <f>(I175-I345)*100/I345</f>
        <v>3.6401488865055831</v>
      </c>
      <c r="Y175" s="45">
        <f>(J175-J345)*100/J345</f>
        <v>4.69254638718257233</v>
      </c>
      <c r="Z175" s="45">
        <f>(K175-K345)*100/K345</f>
        <v>8.07266766835131833</v>
      </c>
      <c r="AA175" s="45">
        <f>(L175-L345)*100/L345</f>
        <v>6.89219893966170183</v>
      </c>
      <c r="AB175" s="45">
        <f>(M175-M345)*100/M345</f>
        <v>7.95174635255479068</v>
      </c>
      <c r="AC175" s="45">
        <f>(N175-N345)*100/N345</f>
        <v>17.7582391291345161</v>
      </c>
      <c r="AD175" s="45">
        <f>(O175-O345)*100/O345</f>
        <v>5.18588118678981314</v>
      </c>
    </row>
    <row r="176" spans="1:30">
      <c r="A176" s="26"/>
      <c r="B176" s="114" t="s">
        <v>61</v>
      </c>
      <c r="C176" s="57">
        <f>C173+C174+C175</f>
        <v>9516</v>
      </c>
      <c r="D176" s="57">
        <f>D173+D174+D175</f>
        <v>8865</v>
      </c>
      <c r="E176" s="57">
        <f>E173+E174+E175</f>
        <v>9490</v>
      </c>
      <c r="F176" s="57">
        <f>F173+F174+F175</f>
        <v>8956</v>
      </c>
      <c r="G176" s="57">
        <f>G173+G174+G175</f>
        <v>8892</v>
      </c>
      <c r="H176" s="57">
        <f>H173+H174+H175</f>
        <v>8461</v>
      </c>
      <c r="I176" s="57">
        <f>I173+I174+I175</f>
        <v>8754</v>
      </c>
      <c r="J176" s="57">
        <f>J173+J174+J175</f>
        <v>8762</v>
      </c>
      <c r="K176" s="57">
        <f>K173+K174+K175</f>
        <v>8417</v>
      </c>
      <c r="L176" s="57">
        <f>L173+L174+L175</f>
        <v>8989</v>
      </c>
      <c r="M176" s="57">
        <f>M173+M174+M175</f>
        <v>9026</v>
      </c>
      <c r="N176" s="57">
        <f>N173+N174+N175</f>
        <v>10139</v>
      </c>
      <c r="O176" s="57">
        <f>O173+O174+O175</f>
        <v>108267</v>
      </c>
      <c r="P176" s="14" t="n">
        <v>20</v>
      </c>
      <c r="Q176" s="79" t="str">
        <f>B176</f>
        <v>50-65</v>
      </c>
      <c r="R176" s="45">
        <f>(C176-C346)*100/C346</f>
        <v>-1.21201110793906208</v>
      </c>
      <c r="S176" s="45">
        <f>(D176-D346)*100/D346</f>
        <v>-1.63115845539280961</v>
      </c>
      <c r="T176" s="45">
        <f>(E176-E346)*100/E346</f>
        <v>-3.56181088359331355</v>
      </c>
      <c r="U176" s="45">
        <f>(F176-F346)*100/F346</f>
        <v>1.63701875336908103</v>
      </c>
      <c r="V176" s="45">
        <f>(G176-G346)*100/G346</f>
        <v>1.16616417316115828</v>
      </c>
      <c r="W176" s="45">
        <f>(H176-H346)*100/H346</f>
        <v>-0.467605799488280471</v>
      </c>
      <c r="X176" s="45">
        <f>(I176-I346)*100/I346</f>
        <v>0.407180134197396359</v>
      </c>
      <c r="Y176" s="45">
        <f>(J176-J346)*100/J346</f>
        <v>1.20120120120120122</v>
      </c>
      <c r="Z176" s="45">
        <f>(K176-K346)*100/K346</f>
        <v>2.84073553668519772</v>
      </c>
      <c r="AA176" s="45">
        <f>(L176-L346)*100/L346</f>
        <v>2.41832113253767034</v>
      </c>
      <c r="AB176" s="45">
        <f>(M176-M346)*100/M346</f>
        <v>3.89042357274401454</v>
      </c>
      <c r="AC176" s="45">
        <f>(N176-N346)*100/N346</f>
        <v>11.7245179063360876</v>
      </c>
      <c r="AD176" s="45">
        <f>(O176-O346)*100/O346</f>
        <v>1.48001649670065998</v>
      </c>
    </row>
    <row r="177" spans="1:30">
      <c r="A177" s="23"/>
      <c r="B177" s="23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14"/>
      <c r="Q177" s="4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19"/>
    </row>
    <row r="178" spans="1:30">
      <c r="A178" s="28" t="n">
        <v>2020</v>
      </c>
      <c r="B178" s="29" t="s">
        <v>37</v>
      </c>
      <c r="C178" s="58">
        <f>C31</f>
        <v>5820</v>
      </c>
      <c r="D178" s="58">
        <f>D31</f>
        <v>5520</v>
      </c>
      <c r="E178" s="58">
        <f>E31</f>
        <v>6089</v>
      </c>
      <c r="F178" s="58">
        <f>F31</f>
        <v>5638</v>
      </c>
      <c r="G178" s="58">
        <f>G31</f>
        <v>5382</v>
      </c>
      <c r="H178" s="58">
        <f>H31</f>
        <v>5155</v>
      </c>
      <c r="I178" s="58">
        <f>I31</f>
        <v>5271</v>
      </c>
      <c r="J178" s="58">
        <f>J31</f>
        <v>5537</v>
      </c>
      <c r="K178" s="58">
        <f>K31</f>
        <v>5233</v>
      </c>
      <c r="L178" s="58">
        <f>L31</f>
        <v>5607</v>
      </c>
      <c r="M178" s="58">
        <f>M31</f>
        <v>5668</v>
      </c>
      <c r="N178" s="58">
        <f>N31</f>
        <v>6604</v>
      </c>
      <c r="O178" s="58">
        <f>O31</f>
        <v>67524</v>
      </c>
      <c r="P178" s="14" t="n">
        <v>20</v>
      </c>
      <c r="Q178" s="80" t="str">
        <f>B178</f>
        <v>65-70</v>
      </c>
      <c r="R178" s="46">
        <f>(C178-C348)*100/C348</f>
        <v>2.41520390655932449</v>
      </c>
      <c r="S178" s="46">
        <f>(D178-D348)*100/D348</f>
        <v>1.97672270460003681</v>
      </c>
      <c r="T178" s="46">
        <f>(E178-E348)*100/E348</f>
        <v>2.95472798748784715</v>
      </c>
      <c r="U178" s="46">
        <f>(F178-F348)*100/F348</f>
        <v>9.91860408441779917</v>
      </c>
      <c r="V178" s="46">
        <f>(G178-G348)*100/G348</f>
        <v>2.24164133738601823</v>
      </c>
      <c r="W178" s="46">
        <f>(H178-H348)*100/H348</f>
        <v>5.81956276300933961</v>
      </c>
      <c r="X178" s="46">
        <f>(I178-I348)*100/I348</f>
        <v>0.80321285140562253</v>
      </c>
      <c r="Y178" s="46">
        <f>(J178-J348)*100/J348</f>
        <v>5.94087821677987193</v>
      </c>
      <c r="Z178" s="46">
        <f>(K178-K348)*100/K348</f>
        <v>5.84546925566343045</v>
      </c>
      <c r="AA178" s="46">
        <f>(L178-L348)*100/L348</f>
        <v>7.17767370734970811</v>
      </c>
      <c r="AB178" s="46">
        <f>(M178-M348)*100/M348</f>
        <v>8.8639200998751555</v>
      </c>
      <c r="AC178" s="46">
        <f>(N178-N348)*100/N348</f>
        <v>18.7342682488313557</v>
      </c>
      <c r="AD178" s="46">
        <f>(O178-O348)*100/O348</f>
        <v>6.0460076090413315</v>
      </c>
    </row>
    <row r="179" spans="1:30">
      <c r="A179" s="28" t="n">
        <v>2020</v>
      </c>
      <c r="B179" s="29" t="s">
        <v>38</v>
      </c>
      <c r="C179" s="58">
        <f>C32</f>
        <v>6653</v>
      </c>
      <c r="D179" s="58">
        <f>D32</f>
        <v>6224</v>
      </c>
      <c r="E179" s="58">
        <f>E32</f>
        <v>6893</v>
      </c>
      <c r="F179" s="58">
        <f>F32</f>
        <v>6603</v>
      </c>
      <c r="G179" s="58">
        <f>G32</f>
        <v>6134</v>
      </c>
      <c r="H179" s="58">
        <f>H32</f>
        <v>5905</v>
      </c>
      <c r="I179" s="58">
        <f>I32</f>
        <v>5895</v>
      </c>
      <c r="J179" s="58">
        <f>J32</f>
        <v>6300</v>
      </c>
      <c r="K179" s="58">
        <f>K32</f>
        <v>6112</v>
      </c>
      <c r="L179" s="58">
        <f>L32</f>
        <v>6580</v>
      </c>
      <c r="M179" s="58">
        <f>M32</f>
        <v>6895</v>
      </c>
      <c r="N179" s="58">
        <f>N32</f>
        <v>8534</v>
      </c>
      <c r="O179" s="58">
        <f>O32</f>
        <v>78728</v>
      </c>
      <c r="P179" s="14" t="n">
        <v>20</v>
      </c>
      <c r="Q179" s="80" t="str">
        <f>B179</f>
        <v>70-75</v>
      </c>
      <c r="R179" s="46">
        <f>(C179-C349)*100/C349</f>
        <v>-4.93337620119315545</v>
      </c>
      <c r="S179" s="46">
        <f>(D179-D349)*100/D349</f>
        <v>-8.23104426996940575</v>
      </c>
      <c r="T179" s="46">
        <f>(E179-E349)*100/E349</f>
        <v>-4.78295403529371121</v>
      </c>
      <c r="U179" s="46">
        <f>(F179-F349)*100/F349</f>
        <v>4.11952536760357901</v>
      </c>
      <c r="V179" s="46">
        <f>(G179-G349)*100/G349</f>
        <v>-0.150571765759166549</v>
      </c>
      <c r="W179" s="46">
        <f>(H179-H349)*100/H349</f>
        <v>2.60197211241909576</v>
      </c>
      <c r="X179" s="46">
        <f>(I179-I349)*100/I349</f>
        <v>-3.60559234731420153</v>
      </c>
      <c r="Y179" s="46">
        <f>(J179-J349)*100/J349</f>
        <v>5.20163646990064255</v>
      </c>
      <c r="Z179" s="46">
        <f>(K179-K349)*100/K349</f>
        <v>7.18576000701477469</v>
      </c>
      <c r="AA179" s="46">
        <f>(L179-L349)*100/L349</f>
        <v>7.47243772968558595</v>
      </c>
      <c r="AB179" s="46">
        <f>(M179-M349)*100/M349</f>
        <v>13.7460304367550616</v>
      </c>
      <c r="AC179" s="46">
        <f>(N179-N349)*100/N349</f>
        <v>29.4059668675840626</v>
      </c>
      <c r="AD179" s="46">
        <f>(O179-O349)*100/O349</f>
        <v>3.8008312979388954</v>
      </c>
    </row>
    <row r="180" spans="1:30">
      <c r="A180" s="28" t="n">
        <v>2020</v>
      </c>
      <c r="B180" s="29" t="s">
        <v>39</v>
      </c>
      <c r="C180" s="58">
        <f>C33</f>
        <v>11018</v>
      </c>
      <c r="D180" s="58">
        <f>D33</f>
        <v>10459</v>
      </c>
      <c r="E180" s="58">
        <f>E33</f>
        <v>11272</v>
      </c>
      <c r="F180" s="58">
        <f>F33</f>
        <v>10860</v>
      </c>
      <c r="G180" s="58">
        <f>G33</f>
        <v>9535</v>
      </c>
      <c r="H180" s="58">
        <f>H33</f>
        <v>8986</v>
      </c>
      <c r="I180" s="58">
        <f>I33</f>
        <v>9410</v>
      </c>
      <c r="J180" s="58">
        <f>J33</f>
        <v>9625</v>
      </c>
      <c r="K180" s="58">
        <f>K33</f>
        <v>9267</v>
      </c>
      <c r="L180" s="58">
        <f>L33</f>
        <v>9680</v>
      </c>
      <c r="M180" s="58">
        <f>M33</f>
        <v>10375</v>
      </c>
      <c r="N180" s="58">
        <f>N33</f>
        <v>12742</v>
      </c>
      <c r="O180" s="58">
        <f>O33</f>
        <v>123229</v>
      </c>
      <c r="P180" s="14" t="n">
        <v>20</v>
      </c>
      <c r="Q180" s="80" t="str">
        <f>B180</f>
        <v>75-80</v>
      </c>
      <c r="R180" s="46">
        <f>(C180-C350)*100/C350</f>
        <v>-13.2475099405535222</v>
      </c>
      <c r="S180" s="46">
        <f>(D180-D350)*100/D350</f>
        <v>-14.030905803057701</v>
      </c>
      <c r="T180" s="46">
        <f>(E180-E350)*100/E350</f>
        <v>-14.5737021599090557</v>
      </c>
      <c r="U180" s="46">
        <f>(F180-F350)*100/F350</f>
        <v>-3.85551768403346493</v>
      </c>
      <c r="V180" s="46">
        <f>(G180-G350)*100/G350</f>
        <v>-13.2136437071927553</v>
      </c>
      <c r="W180" s="46">
        <f>(H180-H350)*100/H350</f>
        <v>-13.5233970888969086</v>
      </c>
      <c r="X180" s="46">
        <f>(I180-I350)*100/I350</f>
        <v>-12.4834336999232711</v>
      </c>
      <c r="Y180" s="46">
        <f>(J180-J350)*100/J350</f>
        <v>-9.95626447131463799</v>
      </c>
      <c r="Z180" s="46">
        <f>(K180-K350)*100/K350</f>
        <v>-8.62298476556722449</v>
      </c>
      <c r="AA180" s="46">
        <f>(L180-L350)*100/L350</f>
        <v>-11.4809565177632482</v>
      </c>
      <c r="AB180" s="46">
        <f>(M180-M350)*100/M350</f>
        <v>-5.60673262822699847</v>
      </c>
      <c r="AC180" s="46">
        <f>(N180-N350)*100/N350</f>
        <v>7.56146459850163577</v>
      </c>
      <c r="AD180" s="46">
        <f>(O180-O350)*100/O350</f>
        <v>-9.45102909082893028</v>
      </c>
    </row>
    <row r="181" spans="1:30">
      <c r="A181" s="28"/>
      <c r="B181" s="115" t="s">
        <v>53</v>
      </c>
      <c r="C181" s="58">
        <f>C178+C179+C180</f>
        <v>23491</v>
      </c>
      <c r="D181" s="58">
        <f>D178+D179+D180</f>
        <v>22203</v>
      </c>
      <c r="E181" s="58">
        <f>E178+E179+E180</f>
        <v>24254</v>
      </c>
      <c r="F181" s="58">
        <f>F178+F179+F180</f>
        <v>23101</v>
      </c>
      <c r="G181" s="58">
        <f>G178+G179+G180</f>
        <v>21051</v>
      </c>
      <c r="H181" s="58">
        <f>H178+H179+H180</f>
        <v>20046</v>
      </c>
      <c r="I181" s="58">
        <f>I178+I179+I180</f>
        <v>20576</v>
      </c>
      <c r="J181" s="58">
        <f>J178+J179+J180</f>
        <v>21462</v>
      </c>
      <c r="K181" s="58">
        <f>K178+K179+K180</f>
        <v>20612</v>
      </c>
      <c r="L181" s="58">
        <f>L178+L179+L180</f>
        <v>21867</v>
      </c>
      <c r="M181" s="58">
        <f>M178+M179+M180</f>
        <v>22938</v>
      </c>
      <c r="N181" s="58">
        <f>N178+N179+N180</f>
        <v>27880</v>
      </c>
      <c r="O181" s="58">
        <f>O178+O179+O180</f>
        <v>269481</v>
      </c>
      <c r="P181" s="14" t="n">
        <v>20</v>
      </c>
      <c r="Q181" s="81" t="str">
        <f>B181</f>
        <v>65-80</v>
      </c>
      <c r="R181" s="46">
        <f>(C181-C351)*100/C351</f>
        <v>-7.44833835667710709</v>
      </c>
      <c r="S181" s="46">
        <f>(D181-D351)*100/D351</f>
        <v>-8.85935656011083239</v>
      </c>
      <c r="T181" s="46">
        <f>(E181-E351)*100/E351</f>
        <v>-7.94921912063305314</v>
      </c>
      <c r="U181" s="46">
        <f>(F181-F351)*100/F351</f>
        <v>1.46926405024926972</v>
      </c>
      <c r="V181" s="46">
        <f>(G181-G351)*100/G351</f>
        <v>-5.99714209163168732</v>
      </c>
      <c r="W181" s="46">
        <f>(H181-H351)*100/H351</f>
        <v>-4.62460747930345395</v>
      </c>
      <c r="X181" s="46">
        <f>(I181-I351)*100/I351</f>
        <v>-6.88223381266475798</v>
      </c>
      <c r="Y181" s="46">
        <f>(J181-J351)*100/J351</f>
        <v>-2.01901457479712843</v>
      </c>
      <c r="Z181" s="46">
        <f>(K181-K351)*100/K351</f>
        <v>-0.845449844259239214</v>
      </c>
      <c r="AA181" s="46">
        <f>(L181-L351)*100/L351</f>
        <v>-1.89551133941990617</v>
      </c>
      <c r="AB181" s="46">
        <f>(M181-M351)*100/M351</f>
        <v>3.0481367506008672</v>
      </c>
      <c r="AC181" s="46">
        <f>(N181-N351)*100/N351</f>
        <v>16.1521476482106401</v>
      </c>
      <c r="AD181" s="46">
        <f>(O181-O351)*100/O351</f>
        <v>-2.22397187335025315</v>
      </c>
    </row>
    <row r="182" spans="1:30">
      <c r="A182" s="23"/>
      <c r="B182" s="23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14"/>
      <c r="Q182" s="4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</row>
    <row r="183" spans="1:30">
      <c r="A183" s="26" t="n">
        <v>2020</v>
      </c>
      <c r="B183" s="27" t="s">
        <v>41</v>
      </c>
      <c r="C183" s="57">
        <f>C34</f>
        <v>16556</v>
      </c>
      <c r="D183" s="57">
        <f>D34</f>
        <v>15783</v>
      </c>
      <c r="E183" s="57">
        <f>E34</f>
        <v>17140</v>
      </c>
      <c r="F183" s="57">
        <f>F34</f>
        <v>16772</v>
      </c>
      <c r="G183" s="57">
        <f>G34</f>
        <v>14716</v>
      </c>
      <c r="H183" s="57">
        <f>H34</f>
        <v>13924</v>
      </c>
      <c r="I183" s="57">
        <f>I34</f>
        <v>14311</v>
      </c>
      <c r="J183" s="57">
        <f>J34</f>
        <v>15494</v>
      </c>
      <c r="K183" s="57">
        <f>K34</f>
        <v>14579</v>
      </c>
      <c r="L183" s="57">
        <f>L34</f>
        <v>15743</v>
      </c>
      <c r="M183" s="57">
        <f>M34</f>
        <v>17317</v>
      </c>
      <c r="N183" s="57">
        <f>N34</f>
        <v>22460</v>
      </c>
      <c r="O183" s="57">
        <f>O34</f>
        <v>194795</v>
      </c>
      <c r="P183" s="14" t="n">
        <v>20</v>
      </c>
      <c r="Q183" s="79" t="str">
        <f>B183</f>
        <v>80-85</v>
      </c>
      <c r="R183" s="45">
        <f>(C183-C353)*100/C353</f>
        <v>6.71995358880974614</v>
      </c>
      <c r="S183" s="45">
        <f>(D183-D353)*100/D353</f>
        <v>4.81819691183795484</v>
      </c>
      <c r="T183" s="45">
        <f>(E183-E353)*100/E353</f>
        <v>5.10823572698840955</v>
      </c>
      <c r="U183" s="45">
        <f>(F183-F353)*100/F353</f>
        <v>22.2270806004955546</v>
      </c>
      <c r="V183" s="45">
        <f>(G183-G353)*100/G353</f>
        <v>7.73848744417600098</v>
      </c>
      <c r="W183" s="45">
        <f>(H183-H353)*100/H353</f>
        <v>9.42454665121122304</v>
      </c>
      <c r="X183" s="45">
        <f>(I183-I353)*100/I353</f>
        <v>6.89822595704948682</v>
      </c>
      <c r="Y183" s="45">
        <f>(J183-J353)*100/J353</f>
        <v>15.8429906542056074</v>
      </c>
      <c r="Z183" s="45">
        <f>(K183-K353)*100/K353</f>
        <v>14.5945096189746302</v>
      </c>
      <c r="AA183" s="45">
        <f>(L183-L353)*100/L353</f>
        <v>13.6699218397443989</v>
      </c>
      <c r="AB183" s="45">
        <f>(M183-M353)*100/M353</f>
        <v>22.1550127854686529</v>
      </c>
      <c r="AC183" s="45">
        <f>(N183-N353)*100/N353</f>
        <v>46.4074442253475254</v>
      </c>
      <c r="AD183" s="45">
        <f>(O183-O353)*100/O353</f>
        <v>14.696448469914225</v>
      </c>
    </row>
    <row r="184" spans="1:30">
      <c r="A184" s="26" t="n">
        <v>2020</v>
      </c>
      <c r="B184" s="27" t="s">
        <v>42</v>
      </c>
      <c r="C184" s="57">
        <f>C35</f>
        <v>15577</v>
      </c>
      <c r="D184" s="57">
        <f>D35</f>
        <v>14530</v>
      </c>
      <c r="E184" s="57">
        <f>E35</f>
        <v>16076</v>
      </c>
      <c r="F184" s="57">
        <f>F35</f>
        <v>15569</v>
      </c>
      <c r="G184" s="57">
        <f>G35</f>
        <v>13959</v>
      </c>
      <c r="H184" s="57">
        <f>H35</f>
        <v>13143</v>
      </c>
      <c r="I184" s="57">
        <f>I35</f>
        <v>13202</v>
      </c>
      <c r="J184" s="57">
        <f>J35</f>
        <v>14477</v>
      </c>
      <c r="K184" s="57">
        <f>K35</f>
        <v>13704</v>
      </c>
      <c r="L184" s="57">
        <f>L35</f>
        <v>14762</v>
      </c>
      <c r="M184" s="57">
        <f>M35</f>
        <v>16683</v>
      </c>
      <c r="N184" s="57">
        <f>N35</f>
        <v>21929</v>
      </c>
      <c r="O184" s="57">
        <f>O35</f>
        <v>183611</v>
      </c>
      <c r="P184" s="14" t="n">
        <v>20</v>
      </c>
      <c r="Q184" s="79" t="str">
        <f>B184</f>
        <v>85-90</v>
      </c>
      <c r="R184" s="45">
        <f>(C184-C354)*100/C354</f>
        <v>-5.30411258700872335</v>
      </c>
      <c r="S184" s="45">
        <f>(D184-D354)*100/D354</f>
        <v>-8.1948568901244716</v>
      </c>
      <c r="T184" s="45">
        <f>(E184-E354)*100/E354</f>
        <v>-5.18850537428306069</v>
      </c>
      <c r="U184" s="45">
        <f>(F184-F354)*100/F354</f>
        <v>10.9140129657334182</v>
      </c>
      <c r="V184" s="45">
        <f>(G184-G354)*100/G354</f>
        <v>2.10291482280656838</v>
      </c>
      <c r="W184" s="45">
        <f>(H184-H354)*100/H354</f>
        <v>4.40481391746435236</v>
      </c>
      <c r="X184" s="45">
        <f>(I184-I354)*100/I354</f>
        <v>-1.55291661229283573</v>
      </c>
      <c r="Y184" s="45">
        <f>(J184-J354)*100/J354</f>
        <v>8.20891338876950449</v>
      </c>
      <c r="Z184" s="45">
        <f>(K184-K354)*100/K354</f>
        <v>8.37270912002530565</v>
      </c>
      <c r="AA184" s="45">
        <f>(L184-L354)*100/L354</f>
        <v>7.55751470882894072</v>
      </c>
      <c r="AB184" s="45">
        <f>(M184-M354)*100/M354</f>
        <v>19.3497040044354627</v>
      </c>
      <c r="AC184" s="45">
        <f>(N184-N354)*100/N354</f>
        <v>42.9041560091885117</v>
      </c>
      <c r="AD184" s="45">
        <f>(O184-O354)*100/O354</f>
        <v>6.74328933924572027</v>
      </c>
    </row>
    <row r="185" spans="1:30">
      <c r="A185" s="26" t="n">
        <v>2020</v>
      </c>
      <c r="B185" s="27" t="s">
        <v>43</v>
      </c>
      <c r="C185" s="57">
        <f>C36</f>
        <v>12282</v>
      </c>
      <c r="D185" s="57">
        <f>D36</f>
        <v>11487</v>
      </c>
      <c r="E185" s="57">
        <f>E36</f>
        <v>12598</v>
      </c>
      <c r="F185" s="57">
        <f>F36</f>
        <v>11993</v>
      </c>
      <c r="G185" s="57">
        <f>G36</f>
        <v>10418</v>
      </c>
      <c r="H185" s="57">
        <f>H36</f>
        <v>9958</v>
      </c>
      <c r="I185" s="57">
        <f>I36</f>
        <v>10273</v>
      </c>
      <c r="J185" s="57">
        <f>J36</f>
        <v>11328</v>
      </c>
      <c r="K185" s="57">
        <f>K36</f>
        <v>10156</v>
      </c>
      <c r="L185" s="57">
        <f>L36</f>
        <v>11389</v>
      </c>
      <c r="M185" s="57">
        <f>M36</f>
        <v>12498</v>
      </c>
      <c r="N185" s="57">
        <f>N36</f>
        <v>16834</v>
      </c>
      <c r="O185" s="57">
        <f>O36</f>
        <v>141214</v>
      </c>
      <c r="P185" s="14" t="n">
        <v>20</v>
      </c>
      <c r="Q185" s="79" t="str">
        <f>B185</f>
        <v>90-95</v>
      </c>
      <c r="R185" s="45">
        <f>(C185-C355)*100/C355</f>
        <v>-0.560671996761461422</v>
      </c>
      <c r="S185" s="45">
        <f>(D185-D355)*100/D355</f>
        <v>-4.15719321666214725</v>
      </c>
      <c r="T185" s="45">
        <f>(E185-E355)*100/E355</f>
        <v>-1.20959046442784612</v>
      </c>
      <c r="U185" s="45">
        <f>(F185-F355)*100/F355</f>
        <v>15.5088969685295321</v>
      </c>
      <c r="V185" s="45">
        <f>(G185-G355)*100/G355</f>
        <v>3.77786078944091663</v>
      </c>
      <c r="W185" s="45">
        <f>(H185-H355)*100/H355</f>
        <v>6.51406567547331239</v>
      </c>
      <c r="X185" s="45">
        <f>(I185-I355)*100/I355</f>
        <v>3.87785024520956547</v>
      </c>
      <c r="Y185" s="45">
        <f>(J185-J355)*100/J355</f>
        <v>15.3828524865676961</v>
      </c>
      <c r="Z185" s="45">
        <f>(K185-K355)*100/K355</f>
        <v>9.14855315833310989</v>
      </c>
      <c r="AA185" s="45">
        <f>(L185-L355)*100/L355</f>
        <v>10.7825494868926608</v>
      </c>
      <c r="AB185" s="45">
        <f>(M185-M355)*100/M355</f>
        <v>19.2841803865425909</v>
      </c>
      <c r="AC185" s="45">
        <f>(N185-N355)*100/N355</f>
        <v>45.1457147784100741</v>
      </c>
      <c r="AD185" s="45">
        <f>(O185-O355)*100/O355</f>
        <v>10.1279174278478248</v>
      </c>
    </row>
    <row r="186" spans="1:30">
      <c r="A186" s="26" t="n">
        <v>2020</v>
      </c>
      <c r="B186" s="27" t="s">
        <v>54</v>
      </c>
      <c r="C186" s="57">
        <f>C37</f>
        <v>4993</v>
      </c>
      <c r="D186" s="57">
        <f>D37</f>
        <v>4759</v>
      </c>
      <c r="E186" s="57">
        <f>E37</f>
        <v>5281</v>
      </c>
      <c r="F186" s="57">
        <f>F37</f>
        <v>4933</v>
      </c>
      <c r="G186" s="57">
        <f>G37</f>
        <v>4366</v>
      </c>
      <c r="H186" s="57">
        <f>H37</f>
        <v>4235</v>
      </c>
      <c r="I186" s="57">
        <f>I37</f>
        <v>4232</v>
      </c>
      <c r="J186" s="57">
        <f>J37</f>
        <v>4768</v>
      </c>
      <c r="K186" s="57">
        <f>K37</f>
        <v>4431</v>
      </c>
      <c r="L186" s="57">
        <f>L37</f>
        <v>4685</v>
      </c>
      <c r="M186" s="57">
        <f>M37</f>
        <v>5222</v>
      </c>
      <c r="N186" s="57">
        <f>N37</f>
        <v>6974</v>
      </c>
      <c r="O186" s="57">
        <f>O37</f>
        <v>58879</v>
      </c>
      <c r="P186" s="14" t="n">
        <v>20</v>
      </c>
      <c r="Q186" s="82" t="str">
        <f>B186</f>
        <v>95+</v>
      </c>
      <c r="R186" s="45">
        <f>(C186-C356)*100/C356</f>
        <v>2.87951372791428426</v>
      </c>
      <c r="S186" s="45">
        <f>(D186-D356)*100/D356</f>
        <v>1.28764499308289881</v>
      </c>
      <c r="T186" s="45">
        <f>(E186-E356)*100/E356</f>
        <v>4.00275712668012407</v>
      </c>
      <c r="U186" s="45">
        <f>(F186-F356)*100/F356</f>
        <v>20.8328230251071638</v>
      </c>
      <c r="V186" s="45">
        <f>(G186-G356)*100/G356</f>
        <v>10.3849314202642056</v>
      </c>
      <c r="W186" s="45">
        <f>(H186-H356)*100/H356</f>
        <v>15.253776023948836</v>
      </c>
      <c r="X186" s="45">
        <f>(I186-I356)*100/I356</f>
        <v>8.81275310149771762</v>
      </c>
      <c r="Y186" s="45">
        <f>(J186-J356)*100/J356</f>
        <v>21.7413506957742868</v>
      </c>
      <c r="Z186" s="45">
        <f>(K186-K356)*100/K356</f>
        <v>20.7274708807301948</v>
      </c>
      <c r="AA186" s="45">
        <f>(L186-L356)*100/L356</f>
        <v>14.2682926829268286</v>
      </c>
      <c r="AB186" s="45">
        <f>(M186-M356)*100/M356</f>
        <v>24.060105719546236</v>
      </c>
      <c r="AC186" s="45">
        <f>(N186-N356)*100/N356</f>
        <v>50.3665373005605872</v>
      </c>
      <c r="AD186" s="45">
        <f>(O186-O356)*100/O356</f>
        <v>15.9834531665517581</v>
      </c>
    </row>
    <row r="188" spans="1:30">
      <c r="A188" s="116" t="s">
        <v>60</v>
      </c>
      <c r="B188" s="117" t="s">
        <v>55</v>
      </c>
      <c r="C188" s="61">
        <f>SUM(C183:C186)</f>
        <v>49408</v>
      </c>
      <c r="D188" s="61">
        <f>SUM(D183:D186)</f>
        <v>46559</v>
      </c>
      <c r="E188" s="61">
        <f>SUM(E183:E186)</f>
        <v>51095</v>
      </c>
      <c r="F188" s="61">
        <f>SUM(F183:F186)</f>
        <v>49267</v>
      </c>
      <c r="G188" s="61">
        <f>SUM(G183:G186)</f>
        <v>43459</v>
      </c>
      <c r="H188" s="61">
        <f>SUM(H183:H186)</f>
        <v>41260</v>
      </c>
      <c r="I188" s="61">
        <f>SUM(I183:I186)</f>
        <v>42018</v>
      </c>
      <c r="J188" s="61">
        <f>SUM(J183:J186)</f>
        <v>46067</v>
      </c>
      <c r="K188" s="61">
        <f>SUM(K183:K186)</f>
        <v>42870</v>
      </c>
      <c r="L188" s="61">
        <f>SUM(L183:L186)</f>
        <v>46579</v>
      </c>
      <c r="M188" s="61">
        <f>SUM(M183:M186)</f>
        <v>51720</v>
      </c>
      <c r="N188" s="61">
        <f>SUM(N183:N186)</f>
        <v>68197</v>
      </c>
      <c r="O188" s="61">
        <f>SUM(O183:O186)</f>
        <v>578499</v>
      </c>
      <c r="P188" s="14" t="n">
        <v>20</v>
      </c>
      <c r="Q188" s="84" t="str">
        <f>B188</f>
        <v>80+</v>
      </c>
      <c r="R188" s="63">
        <f>(C188-C358)*100/C358</f>
        <v>0.489144251792342466</v>
      </c>
      <c r="S188" s="63">
        <f>(D188-D358)*100/D358</f>
        <v>-2.12168831100576538</v>
      </c>
      <c r="T188" s="63">
        <f>(E188-E358)*100/E358</f>
        <v>0.00440375591448884673</v>
      </c>
      <c r="U188" s="63">
        <f>(F188-F358)*100/F358</f>
        <v>16.679396318466285</v>
      </c>
      <c r="V188" s="63">
        <f>(G188-G358)*100/G358</f>
        <v>5.16521676003339447</v>
      </c>
      <c r="W188" s="63">
        <f>(H188-H358)*100/H358</f>
        <v>7.6251899287237439</v>
      </c>
      <c r="X188" s="63">
        <f>(I188-I358)*100/I358</f>
        <v>3.55254888913533717</v>
      </c>
      <c r="Y188" s="63">
        <f>(J188-J358)*100/J358</f>
        <v>13.7793914246196412</v>
      </c>
      <c r="Z188" s="63">
        <f>(K188-K358)*100/K358</f>
        <v>11.8080459020668975</v>
      </c>
      <c r="AA188" s="63">
        <f>(L188-L358)*100/L358</f>
        <v>11.0213323799308789</v>
      </c>
      <c r="AB188" s="63">
        <f>(M188-M358)*100/M358</f>
        <v>20.72476876841829</v>
      </c>
      <c r="AC188" s="63">
        <f>(N188-N358)*100/N358</f>
        <v>45.3412045522356237</v>
      </c>
      <c r="AD188" s="63">
        <f>(O188-O358)*100/O358</f>
        <v>11.07054623859473</v>
      </c>
    </row>
    <row r="189" spans="1:30">
      <c r="A189" s="120" t="s">
        <v>60</v>
      </c>
      <c r="B189" s="118" t="s">
        <v>56</v>
      </c>
      <c r="C189" s="65">
        <f>C188+C181</f>
        <v>72899</v>
      </c>
      <c r="D189" s="65">
        <f>D188+D181</f>
        <v>68762</v>
      </c>
      <c r="E189" s="65">
        <f>E188+E181</f>
        <v>75349</v>
      </c>
      <c r="F189" s="65">
        <f>F188+F181</f>
        <v>72368</v>
      </c>
      <c r="G189" s="65">
        <f>G188+G181</f>
        <v>64510</v>
      </c>
      <c r="H189" s="65">
        <f>H188+H181</f>
        <v>61306</v>
      </c>
      <c r="I189" s="65">
        <f>I188+I181</f>
        <v>62594</v>
      </c>
      <c r="J189" s="65">
        <f>J188+J181</f>
        <v>67529</v>
      </c>
      <c r="K189" s="65">
        <f>K188+K181</f>
        <v>63482</v>
      </c>
      <c r="L189" s="65">
        <f>L188+L181</f>
        <v>68446</v>
      </c>
      <c r="M189" s="65">
        <f>M188+M181</f>
        <v>74658</v>
      </c>
      <c r="N189" s="65">
        <f>N188+N181</f>
        <v>96077</v>
      </c>
      <c r="O189" s="65">
        <f>O188+O181</f>
        <v>847980</v>
      </c>
      <c r="P189" s="14" t="n">
        <v>20</v>
      </c>
      <c r="Q189" s="84" t="str">
        <f>B189</f>
        <v>65+</v>
      </c>
      <c r="R189" s="63">
        <f>(C189-C359)*100/C359</f>
        <v>-2.2133093669935211</v>
      </c>
      <c r="S189" s="63">
        <f>(D189-D359)*100/D359</f>
        <v>-4.40361743095670022</v>
      </c>
      <c r="T189" s="63">
        <f>(E189-E359)*100/E359</f>
        <v>-2.70172550158991509</v>
      </c>
      <c r="U189" s="63">
        <f>(F189-F359)*100/F359</f>
        <v>11.3512307520685631</v>
      </c>
      <c r="V189" s="63">
        <f>(G189-G359)*100/G359</f>
        <v>1.24218241170146815</v>
      </c>
      <c r="W189" s="63">
        <f>(H189-H359)*100/H359</f>
        <v>3.28743697850635375</v>
      </c>
      <c r="X189" s="63">
        <f>(I189-I359)*100/I359</f>
        <v>-0.126449482035796779</v>
      </c>
      <c r="Y189" s="63">
        <f>(J189-J359)*100/J359</f>
        <v>8.23299368110622787</v>
      </c>
      <c r="Z189" s="63">
        <f>(K189-K359)*100/K359</f>
        <v>7.35960020463299269</v>
      </c>
      <c r="AA189" s="63">
        <f>(L189-L359)*100/L359</f>
        <v>6.5398594432208208</v>
      </c>
      <c r="AB189" s="63">
        <f>(M189-M359)*100/M359</f>
        <v>14.6807064434741541</v>
      </c>
      <c r="AC189" s="63">
        <f>(N189-N359)*100/N359</f>
        <v>35.462812830454709</v>
      </c>
      <c r="AD189" s="63">
        <f>(O189-O359)*100/O359</f>
        <v>6.46999386966974388</v>
      </c>
    </row>
    <row r="190" spans="1:30">
      <c r="A190" s="120" t="s">
        <v>60</v>
      </c>
      <c r="B190" s="64" t="s">
        <v>57</v>
      </c>
      <c r="C190" s="65">
        <f>C166+C171+C176</f>
        <v>12081</v>
      </c>
      <c r="D190" s="65">
        <f>D166+D171+D176</f>
        <v>11268</v>
      </c>
      <c r="E190" s="65">
        <f>E166+E171+E176</f>
        <v>12047</v>
      </c>
      <c r="F190" s="65">
        <f>F166+F171+F176</f>
        <v>11462</v>
      </c>
      <c r="G190" s="65">
        <f>G166+G171+G176</f>
        <v>11325</v>
      </c>
      <c r="H190" s="65">
        <f>H166+H171+H176</f>
        <v>10853</v>
      </c>
      <c r="I190" s="65">
        <f>I166+I171+I176</f>
        <v>11201</v>
      </c>
      <c r="J190" s="65">
        <f>J166+J171+J176</f>
        <v>11213</v>
      </c>
      <c r="K190" s="65">
        <f>K166+K171+K176</f>
        <v>10761</v>
      </c>
      <c r="L190" s="65">
        <f>L166+L171+L176</f>
        <v>11335</v>
      </c>
      <c r="M190" s="65">
        <f>M166+M171+M176</f>
        <v>11331</v>
      </c>
      <c r="N190" s="65">
        <f>N166+N171+N176</f>
        <v>12715</v>
      </c>
      <c r="O190" s="65">
        <f>O166+O171+O176</f>
        <v>137592</v>
      </c>
      <c r="P190" s="14" t="n">
        <v>20</v>
      </c>
      <c r="Q190" s="84" t="str">
        <f>B190</f>
        <v>0-65</v>
      </c>
      <c r="R190" s="63">
        <f>(C190-C360)*100/C360</f>
        <v>-2.68441508750025193</v>
      </c>
      <c r="S190" s="63">
        <f>(D190-D360)*100/D360</f>
        <v>-2.77406272919452945</v>
      </c>
      <c r="T190" s="63">
        <f>(E190-E360)*100/E360</f>
        <v>-4.91712707182320408</v>
      </c>
      <c r="U190" s="63">
        <f>(F190-F360)*100/F360</f>
        <v>0.753763322711789918</v>
      </c>
      <c r="V190" s="63">
        <f>(G190-G360)*100/G360</f>
        <v>-0.768876913977788057</v>
      </c>
      <c r="W190" s="63">
        <f>(H190-H360)*100/H360</f>
        <v>-1.83166749581656205</v>
      </c>
      <c r="X190" s="63">
        <f>(I190-I360)*100/I360</f>
        <v>-1.24969694298119949</v>
      </c>
      <c r="Y190" s="63">
        <f>(J190-J360)*100/J360</f>
        <v>-0.390867904415030676</v>
      </c>
      <c r="Z190" s="63">
        <f>(K190-K360)*100/K360</f>
        <v>0.9545699744353497</v>
      </c>
      <c r="AA190" s="63">
        <f>(L190-L360)*100/L360</f>
        <v>0.0949290239971741912</v>
      </c>
      <c r="AB190" s="63">
        <f>(M190-M360)*100/M360</f>
        <v>1.22839147719658737</v>
      </c>
      <c r="AC190" s="63">
        <f>(N190-N360)*100/N360</f>
        <v>9.19552568864460973</v>
      </c>
      <c r="AD190" s="63">
        <f>(O190-O360)*100/O360</f>
        <v>-0.25174125566145964</v>
      </c>
    </row>
    <row r="191" spans="1:30">
      <c r="A191" s="120" t="s">
        <v>60</v>
      </c>
      <c r="B191" s="118" t="s">
        <v>58</v>
      </c>
      <c r="C191" s="65">
        <f>C166+C171</f>
        <v>2565</v>
      </c>
      <c r="D191" s="65">
        <f>D166+D171</f>
        <v>2403</v>
      </c>
      <c r="E191" s="65">
        <f>E166+E171</f>
        <v>2557</v>
      </c>
      <c r="F191" s="65">
        <f>F166+F171</f>
        <v>2506</v>
      </c>
      <c r="G191" s="65">
        <f>G166+G171</f>
        <v>2433</v>
      </c>
      <c r="H191" s="65">
        <f>H166+H171</f>
        <v>2392</v>
      </c>
      <c r="I191" s="65">
        <f>I166+I171</f>
        <v>2447</v>
      </c>
      <c r="J191" s="65">
        <f>J166+J171</f>
        <v>2451</v>
      </c>
      <c r="K191" s="65">
        <f>K166+K171</f>
        <v>2344</v>
      </c>
      <c r="L191" s="65">
        <f>L166+L171</f>
        <v>2346</v>
      </c>
      <c r="M191" s="65">
        <f>M166+M171</f>
        <v>2305</v>
      </c>
      <c r="N191" s="65">
        <f>N166+N171</f>
        <v>2576</v>
      </c>
      <c r="O191" s="65">
        <f>O166+O171</f>
        <v>29325</v>
      </c>
      <c r="P191" s="14" t="n">
        <v>20</v>
      </c>
      <c r="Q191" s="84" t="str">
        <f>B191</f>
        <v>0-50</v>
      </c>
      <c r="R191" s="63">
        <f>(C191-C$361)*100/C$361</f>
        <v>-7.783570016178321</v>
      </c>
      <c r="S191" s="63">
        <f>(D191-D$361)*100/D$361</f>
        <v>-6.77012609117361741</v>
      </c>
      <c r="T191" s="63">
        <f>(E191-E$361)*100/E$361</f>
        <v>-9.6306767980208523</v>
      </c>
      <c r="U191" s="63">
        <f>(F191-F$361)*100/F$361</f>
        <v>-2.28114642230454301</v>
      </c>
      <c r="V191" s="63">
        <f>(G191-G$361)*100/G$361</f>
        <v>-7.25245401696369019</v>
      </c>
      <c r="W191" s="63">
        <f>(H191-H$361)*100/H$361</f>
        <v>-6.37048634895782406</v>
      </c>
      <c r="X191" s="63">
        <f>(I191-I$361)*100/I$361</f>
        <v>-6.75431075545393966</v>
      </c>
      <c r="Y191" s="63">
        <f>(J191-J$361)*100/J$361</f>
        <v>-5.69449788380146238</v>
      </c>
      <c r="Z191" s="63">
        <f>(K191-K$361)*100/K$361</f>
        <v>-5.28336195575310619</v>
      </c>
      <c r="AA191" s="63">
        <f>(L191-L$361)*100/L$361</f>
        <v>-7.90971540726202171</v>
      </c>
      <c r="AB191" s="63">
        <f>(M191-M$361)*100/M$361</f>
        <v>-8.00239473159050085</v>
      </c>
      <c r="AC191" s="63">
        <f>(N191-N$361)*100/N$361</f>
        <v>0.262722584411793303</v>
      </c>
      <c r="AD191" s="63">
        <f>(O191-O$361)*100/O$361</f>
        <v>-6.16375344986200524</v>
      </c>
    </row>
    <row r="192" spans="1:16">
      <c r="A192" s="21"/>
      <c r="B192" s="21"/>
      <c r="C192" s="52" t="str">
        <f>IF(C189+C190=C161,"r","f")</f>
        <v>r</v>
      </c>
      <c r="D192" s="52" t="str">
        <f>IF(D189+D190=D161,"r","f")</f>
        <v>r</v>
      </c>
      <c r="E192" s="52" t="str">
        <f>IF(E189+E190=E161,"r","f")</f>
        <v>r</v>
      </c>
      <c r="F192" s="52" t="str">
        <f>IF(F189+F190=F161,"r","f")</f>
        <v>r</v>
      </c>
      <c r="G192" s="52" t="str">
        <f>IF(G189+G190=G161,"r","f")</f>
        <v>r</v>
      </c>
      <c r="H192" s="52" t="str">
        <f>IF(H189+H190=H161,"r","f")</f>
        <v>r</v>
      </c>
      <c r="I192" s="52" t="str">
        <f>IF(I189+I190=I161,"r","f")</f>
        <v>r</v>
      </c>
      <c r="J192" s="52" t="str">
        <f>IF(J189+J190=J161,"r","f")</f>
        <v>r</v>
      </c>
      <c r="K192" s="52" t="str">
        <f>IF(K189+K190=K161,"r","f")</f>
        <v>r</v>
      </c>
      <c r="L192" s="52" t="str">
        <f>IF(L189+L190=L161,"r","f")</f>
        <v>r</v>
      </c>
      <c r="M192" s="52" t="str">
        <f>IF(M189+M190=M161,"r","f")</f>
        <v>r</v>
      </c>
      <c r="N192" s="52" t="str">
        <f>IF(N189+N190=N161,"r","f")</f>
        <v>r</v>
      </c>
      <c r="O192" s="52" t="str">
        <f>IF(O189+O190=O161,"r","f")</f>
        <v>r</v>
      </c>
      <c r="P192" s="14"/>
    </row>
    <row r="193" spans="1:30">
      <c r="A193" s="21"/>
      <c r="B193" s="2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14"/>
      <c r="Q193" s="38" t="s">
        <v>62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19"/>
    </row>
    <row r="194" spans="1:30">
      <c r="A194" s="113" t="s">
        <v>63</v>
      </c>
      <c r="B194" s="31" t="s">
        <v>49</v>
      </c>
      <c r="C194" s="56">
        <f>C38</f>
        <v>85105</v>
      </c>
      <c r="D194" s="56">
        <f>D38</f>
        <v>81009</v>
      </c>
      <c r="E194" s="56">
        <f>E38</f>
        <v>86739</v>
      </c>
      <c r="F194" s="56">
        <f>F38</f>
        <v>77410</v>
      </c>
      <c r="G194" s="56">
        <f>G38</f>
        <v>75669</v>
      </c>
      <c r="H194" s="56">
        <f>H38</f>
        <v>73483</v>
      </c>
      <c r="I194" s="56">
        <f>I38</f>
        <v>76926</v>
      </c>
      <c r="J194" s="56">
        <f>J38</f>
        <v>73444</v>
      </c>
      <c r="K194" s="56">
        <f>K38</f>
        <v>71022</v>
      </c>
      <c r="L194" s="56">
        <f>L38</f>
        <v>77006</v>
      </c>
      <c r="M194" s="56">
        <f>M38</f>
        <v>78378</v>
      </c>
      <c r="N194" s="56">
        <f>N38</f>
        <v>83329</v>
      </c>
      <c r="O194" s="56">
        <f>O38</f>
        <v>939520</v>
      </c>
      <c r="P194" s="41" t="s">
        <v>5</v>
      </c>
      <c r="Q194" s="77" t="str">
        <f>A194</f>
        <v>2019</v>
      </c>
      <c r="R194" s="40" t="s">
        <v>12</v>
      </c>
      <c r="S194" s="40" t="s">
        <v>13</v>
      </c>
      <c r="T194" s="40" t="s">
        <v>14</v>
      </c>
      <c r="U194" s="40" t="s">
        <v>15</v>
      </c>
      <c r="V194" s="40" t="s">
        <v>16</v>
      </c>
      <c r="W194" s="40" t="s">
        <v>17</v>
      </c>
      <c r="X194" s="40" t="s">
        <v>18</v>
      </c>
      <c r="Y194" s="40" t="s">
        <v>19</v>
      </c>
      <c r="Z194" s="40" t="s">
        <v>20</v>
      </c>
      <c r="AA194" s="40" t="s">
        <v>21</v>
      </c>
      <c r="AB194" s="40" t="s">
        <v>22</v>
      </c>
      <c r="AC194" s="40" t="s">
        <v>23</v>
      </c>
      <c r="AD194" s="14" t="s">
        <v>25</v>
      </c>
    </row>
    <row r="195" spans="1:30">
      <c r="A195" s="32"/>
      <c r="B195" s="31" t="s">
        <v>49</v>
      </c>
      <c r="C195" s="56">
        <f>C200+C205+C210+C215+C222</f>
        <v>85105</v>
      </c>
      <c r="D195" s="56">
        <f>D200+D205+D210+D215+D222</f>
        <v>81009</v>
      </c>
      <c r="E195" s="56">
        <f>E200+E205+E210+E215+E222</f>
        <v>86739</v>
      </c>
      <c r="F195" s="56">
        <f>F200+F205+F210+F215+F222</f>
        <v>77410</v>
      </c>
      <c r="G195" s="56">
        <f>G200+G205+G210+G215+G222</f>
        <v>75669</v>
      </c>
      <c r="H195" s="56">
        <f>H200+H205+H210+H215+H222</f>
        <v>73483</v>
      </c>
      <c r="I195" s="56">
        <f>I200+I205+I210+I215+I222</f>
        <v>76926</v>
      </c>
      <c r="J195" s="56">
        <f>J200+J205+J210+J215+J222</f>
        <v>73444</v>
      </c>
      <c r="K195" s="56">
        <f>K200+K205+K210+K215+K222</f>
        <v>71022</v>
      </c>
      <c r="L195" s="56">
        <f>L200+L205+L210+L215+L222</f>
        <v>77006</v>
      </c>
      <c r="M195" s="56">
        <f>M200+M205+M210+M215+M222</f>
        <v>78378</v>
      </c>
      <c r="N195" s="56">
        <f>N200+N205+N210+N215+N222</f>
        <v>83329</v>
      </c>
      <c r="O195" s="56">
        <f>O200+O205+O210+O215+O222</f>
        <v>939520</v>
      </c>
      <c r="P195" s="14" t="n">
        <v>19</v>
      </c>
      <c r="Q195" s="78" t="str">
        <f>B195</f>
        <v>  0+</v>
      </c>
      <c r="R195" s="43">
        <f>(C195-C331)*100/C331</f>
        <v>-2.13682216338510811</v>
      </c>
      <c r="S195" s="43">
        <f>(D195-D331)*100/D331</f>
        <v>-3.00530418228187601</v>
      </c>
      <c r="T195" s="43">
        <f>(E195-E331)*100/E331</f>
        <v>-3.74231852293692535</v>
      </c>
      <c r="U195" s="43">
        <f>(F195-F331)*100/F331</f>
        <v>1.3657731742768473</v>
      </c>
      <c r="V195" s="43">
        <f>(G195-G331)*100/G331</f>
        <v>0.715747441976541054</v>
      </c>
      <c r="W195" s="43">
        <f>(H195-H331)*100/H331</f>
        <v>4.36406631136801781</v>
      </c>
      <c r="X195" s="43">
        <f>(I195-I331)*100/I331</f>
        <v>3.93158236057068713</v>
      </c>
      <c r="Y195" s="43">
        <f>(J195-J331)*100/J331</f>
        <v>-0.278685797886604414</v>
      </c>
      <c r="Z195" s="43">
        <f>(K195-K331)*100/K331</f>
        <v>1.76602497510370471</v>
      </c>
      <c r="AA195" s="43">
        <f>(L195-L331)*100/L331</f>
        <v>1.901910511951038</v>
      </c>
      <c r="AB195" s="43">
        <f>(M195-M331)*100/M331</f>
        <v>2.73120189267212155</v>
      </c>
      <c r="AC195" s="43">
        <f>(N195-N331)*100/N331</f>
        <v>0.920136733711399835</v>
      </c>
      <c r="AD195" s="43">
        <f>(O195-O331)*100/O331</f>
        <v>0.549128895995136901</v>
      </c>
    </row>
    <row r="196" spans="1:30">
      <c r="A196" s="20"/>
      <c r="B196" s="1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14"/>
      <c r="Q196" s="77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1:30">
      <c r="A197" s="26" t="n">
        <v>2019</v>
      </c>
      <c r="B197" s="27" t="s">
        <v>26</v>
      </c>
      <c r="C197" s="57">
        <f>C39</f>
        <v>333</v>
      </c>
      <c r="D197" s="57">
        <f>D39</f>
        <v>326</v>
      </c>
      <c r="E197" s="57">
        <f>E39</f>
        <v>320</v>
      </c>
      <c r="F197" s="57">
        <f>F39</f>
        <v>294</v>
      </c>
      <c r="G197" s="57">
        <f>G39</f>
        <v>272</v>
      </c>
      <c r="H197" s="57">
        <f>H39</f>
        <v>297</v>
      </c>
      <c r="I197" s="57">
        <f>I39</f>
        <v>283</v>
      </c>
      <c r="J197" s="57">
        <f>J39</f>
        <v>283</v>
      </c>
      <c r="K197" s="57">
        <f>K39</f>
        <v>285</v>
      </c>
      <c r="L197" s="57">
        <f>L39</f>
        <v>279</v>
      </c>
      <c r="M197" s="57">
        <f>M39</f>
        <v>276</v>
      </c>
      <c r="N197" s="57">
        <f>N39</f>
        <v>308</v>
      </c>
      <c r="O197" s="57">
        <f>O39</f>
        <v>3556</v>
      </c>
      <c r="P197" s="14" t="n">
        <v>19</v>
      </c>
      <c r="Q197" s="79" t="str">
        <f>B197</f>
        <v>0-15</v>
      </c>
      <c r="R197" s="45">
        <f>(C197-C333)*100/C333</f>
        <v>3.9001560062402497</v>
      </c>
      <c r="S197" s="45">
        <f>(D197-D333)*100/D333</f>
        <v>9.03010033444816074</v>
      </c>
      <c r="T197" s="45">
        <f>(E197-E333)*100/E333</f>
        <v>-7.0442992011619463</v>
      </c>
      <c r="U197" s="45">
        <f>(F197-F333)*100/F333</f>
        <v>-0.843170320404721707</v>
      </c>
      <c r="V197" s="45">
        <f>(G197-G333)*100/G333</f>
        <v>-5.96369922212618864</v>
      </c>
      <c r="W197" s="45">
        <f>(H197-H333)*100/H333</f>
        <v>-1.32890365448504988</v>
      </c>
      <c r="X197" s="45">
        <f>(I197-I333)*100/I333</f>
        <v>-7.7424612876935619</v>
      </c>
      <c r="Y197" s="45">
        <f>(J197-J333)*100/J333</f>
        <v>-5.27196652719665249</v>
      </c>
      <c r="Z197" s="45">
        <f>(K197-K333)*100/K333</f>
        <v>0.352112676056338003</v>
      </c>
      <c r="AA197" s="45">
        <f>(L197-L333)*100/L333</f>
        <v>-6.53266331658291488</v>
      </c>
      <c r="AB197" s="45">
        <f>(M197-M333)*100/M333</f>
        <v>-2.90237467018469673</v>
      </c>
      <c r="AC197" s="45">
        <f>(N197-N333)*100/N333</f>
        <v>-1.28205128205128215</v>
      </c>
      <c r="AD197" s="45">
        <f>(O197-O333)*100/O333</f>
        <v>-2.16658642272508439</v>
      </c>
    </row>
    <row r="198" spans="1:30">
      <c r="A198" s="26" t="n">
        <v>2019</v>
      </c>
      <c r="B198" s="27" t="s">
        <v>27</v>
      </c>
      <c r="C198" s="57">
        <f>C40</f>
        <v>333</v>
      </c>
      <c r="D198" s="57">
        <f>D40</f>
        <v>327</v>
      </c>
      <c r="E198" s="57">
        <f>E40</f>
        <v>332</v>
      </c>
      <c r="F198" s="57">
        <f>F40</f>
        <v>305</v>
      </c>
      <c r="G198" s="57">
        <f>G40</f>
        <v>337</v>
      </c>
      <c r="H198" s="57">
        <f>H40</f>
        <v>335</v>
      </c>
      <c r="I198" s="57">
        <f>I40</f>
        <v>370</v>
      </c>
      <c r="J198" s="57">
        <f>J40</f>
        <v>363</v>
      </c>
      <c r="K198" s="57">
        <f>K40</f>
        <v>303</v>
      </c>
      <c r="L198" s="57">
        <f>L40</f>
        <v>319</v>
      </c>
      <c r="M198" s="57">
        <f>M40</f>
        <v>327</v>
      </c>
      <c r="N198" s="57">
        <f>N40</f>
        <v>318</v>
      </c>
      <c r="O198" s="57">
        <f>O40</f>
        <v>3969</v>
      </c>
      <c r="P198" s="14" t="n">
        <v>19</v>
      </c>
      <c r="Q198" s="79" t="str">
        <f>B198</f>
        <v>15-30</v>
      </c>
      <c r="R198" s="45">
        <f>(C198-C334)*100/C334</f>
        <v>-9.69491525423728895</v>
      </c>
      <c r="S198" s="45">
        <f>(D198-D334)*100/D334</f>
        <v>-2.46085011185682312</v>
      </c>
      <c r="T198" s="45">
        <f>(E198-E334)*100/E334</f>
        <v>-5.81560283687943258</v>
      </c>
      <c r="U198" s="45">
        <f>(F198-F334)*100/F334</f>
        <v>-7.50568612585291906</v>
      </c>
      <c r="V198" s="45">
        <f>(G198-G334)*100/G334</f>
        <v>-6.38888888888888928</v>
      </c>
      <c r="W198" s="45">
        <f>(H198-H334)*100/H334</f>
        <v>-3.17919075144508678</v>
      </c>
      <c r="X198" s="45">
        <f>(I198-I334)*100/I334</f>
        <v>0.611828687967369156</v>
      </c>
      <c r="Y198" s="45">
        <f>(J198-J334)*100/J334</f>
        <v>0.276243093922651939</v>
      </c>
      <c r="Z198" s="45">
        <f>(K198-K334)*100/K334</f>
        <v>-11.0785033015407191</v>
      </c>
      <c r="AA198" s="45">
        <f>(L198-L334)*100/L334</f>
        <v>-6.10743193524650518</v>
      </c>
      <c r="AB198" s="45">
        <f>(M198-M334)*100/M334</f>
        <v>-2.75092936802973975</v>
      </c>
      <c r="AC198" s="45">
        <f>(N198-N334)*100/N334</f>
        <v>-5.28667163067758761</v>
      </c>
      <c r="AD198" s="45">
        <f>(O198-O334)*100/O334</f>
        <v>-4.92274523895077287</v>
      </c>
    </row>
    <row r="199" spans="1:30">
      <c r="A199" s="26" t="n">
        <v>2019</v>
      </c>
      <c r="B199" s="27" t="s">
        <v>29</v>
      </c>
      <c r="C199" s="57">
        <f>C41</f>
        <v>232</v>
      </c>
      <c r="D199" s="57">
        <f>D41</f>
        <v>199</v>
      </c>
      <c r="E199" s="57">
        <f>E41</f>
        <v>228</v>
      </c>
      <c r="F199" s="57">
        <f>F41</f>
        <v>238</v>
      </c>
      <c r="G199" s="57">
        <f>G41</f>
        <v>220</v>
      </c>
      <c r="H199" s="57">
        <f>H41</f>
        <v>224</v>
      </c>
      <c r="I199" s="57">
        <f>I41</f>
        <v>218</v>
      </c>
      <c r="J199" s="57">
        <f>J41</f>
        <v>215</v>
      </c>
      <c r="K199" s="57">
        <f>K41</f>
        <v>219</v>
      </c>
      <c r="L199" s="57">
        <f>L41</f>
        <v>213</v>
      </c>
      <c r="M199" s="57">
        <f>M41</f>
        <v>209</v>
      </c>
      <c r="N199" s="57">
        <f>N41</f>
        <v>220</v>
      </c>
      <c r="O199" s="57">
        <f>O41</f>
        <v>2635</v>
      </c>
      <c r="P199" s="14" t="n">
        <v>19</v>
      </c>
      <c r="Q199" s="79" t="str">
        <f>B199</f>
        <v>30-35</v>
      </c>
      <c r="R199" s="45">
        <f>(C199-C335)*100/C335</f>
        <v>-3.13152400835073053</v>
      </c>
      <c r="S199" s="45">
        <f>(D199-D335)*100/D335</f>
        <v>-5.91016548463356983</v>
      </c>
      <c r="T199" s="45">
        <f>(E199-E335)*100/E335</f>
        <v>-4.30220356768100753</v>
      </c>
      <c r="U199" s="45">
        <f>(F199-F335)*100/F335</f>
        <v>4.27163198247535636</v>
      </c>
      <c r="V199" s="45">
        <f>(G199-G335)*100/G335</f>
        <v>-1.12359550561797761</v>
      </c>
      <c r="W199" s="45">
        <f>(H199-H335)*100/H335</f>
        <v>0.787401574803149629</v>
      </c>
      <c r="X199" s="45">
        <f>(I199-I335)*100/I335</f>
        <v>-4.2810098792535678</v>
      </c>
      <c r="Y199" s="45">
        <f>(J199-J335)*100/J335</f>
        <v>-5.90809628008752696</v>
      </c>
      <c r="Z199" s="45">
        <f>(K199-K335)*100/K335</f>
        <v>4.7846889952153111</v>
      </c>
      <c r="AA199" s="45">
        <f>(L199-L335)*100/L335</f>
        <v>-3.29171396140749151</v>
      </c>
      <c r="AB199" s="45">
        <f>(M199-M335)*100/M335</f>
        <v>0.239808153477218244</v>
      </c>
      <c r="AC199" s="45">
        <f>(N199-N335)*100/N335</f>
        <v>3.52941176470588225</v>
      </c>
      <c r="AD199" s="45">
        <f>(O199-O335)*100/O335</f>
        <v>-1.26463700234192045</v>
      </c>
    </row>
    <row r="200" spans="1:30">
      <c r="A200" s="26"/>
      <c r="B200" s="114" t="s">
        <v>50</v>
      </c>
      <c r="C200" s="57">
        <f>C197+C198+C199</f>
        <v>898</v>
      </c>
      <c r="D200" s="57">
        <f>D197+D198+D199</f>
        <v>852</v>
      </c>
      <c r="E200" s="57">
        <f>E197+E198+E199</f>
        <v>880</v>
      </c>
      <c r="F200" s="57">
        <f>F197+F198+F199</f>
        <v>837</v>
      </c>
      <c r="G200" s="57">
        <f>G197+G198+G199</f>
        <v>829</v>
      </c>
      <c r="H200" s="57">
        <f>H197+H198+H199</f>
        <v>856</v>
      </c>
      <c r="I200" s="57">
        <f>I197+I198+I199</f>
        <v>871</v>
      </c>
      <c r="J200" s="57">
        <f>J197+J198+J199</f>
        <v>861</v>
      </c>
      <c r="K200" s="57">
        <f>K197+K198+K199</f>
        <v>807</v>
      </c>
      <c r="L200" s="57">
        <f>L197+L198+L199</f>
        <v>811</v>
      </c>
      <c r="M200" s="57">
        <f>M197+M198+M199</f>
        <v>812</v>
      </c>
      <c r="N200" s="57">
        <f>N197+N198+N199</f>
        <v>846</v>
      </c>
      <c r="O200" s="57">
        <f>O197+O198+O199</f>
        <v>10160</v>
      </c>
      <c r="P200" s="14" t="n">
        <v>19</v>
      </c>
      <c r="Q200" s="79" t="str">
        <f>B200</f>
        <v>0-35</v>
      </c>
      <c r="R200" s="45">
        <f>(C200-C336)*100/C336</f>
        <v>-3.31090174966352624</v>
      </c>
      <c r="S200" s="45">
        <f>(D200-D336)*100/D336</f>
        <v>0.738989062961868193</v>
      </c>
      <c r="T200" s="45">
        <f>(E200-E336)*100/E336</f>
        <v>-5.88235294117647101</v>
      </c>
      <c r="U200" s="45">
        <f>(F200-F336)*100/F336</f>
        <v>-2.04798127559976573</v>
      </c>
      <c r="V200" s="45">
        <f>(G200-G336)*100/G336</f>
        <v>-4.90392887869228566</v>
      </c>
      <c r="W200" s="45">
        <f>(H200-H336)*100/H336</f>
        <v>-1.5243025596778832</v>
      </c>
      <c r="X200" s="45">
        <f>(I200-I336)*100/I336</f>
        <v>-3.46356331393737893</v>
      </c>
      <c r="Y200" s="45">
        <f>(J200-J336)*100/J336</f>
        <v>-3.17683441102052289</v>
      </c>
      <c r="Z200" s="45">
        <f>(K200-K336)*100/K336</f>
        <v>-3.2083958020989507</v>
      </c>
      <c r="AA200" s="45">
        <f>(L200-L336)*100/L336</f>
        <v>-5.53290623179965024</v>
      </c>
      <c r="AB200" s="45">
        <f>(M200-M336)*100/M336</f>
        <v>-2.05066344993968652</v>
      </c>
      <c r="AC200" s="45">
        <f>(N200-N336)*100/N336</f>
        <v>-1.65649520488230166</v>
      </c>
      <c r="AD200" s="45">
        <f>(O200-O336)*100/O336</f>
        <v>-3.03493033021569003</v>
      </c>
    </row>
    <row r="201" spans="1:30">
      <c r="A201" s="22"/>
      <c r="B201" s="8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14"/>
      <c r="Q201" s="40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1:30">
      <c r="A202" s="28" t="n">
        <v>2019</v>
      </c>
      <c r="B202" s="29" t="s">
        <v>30</v>
      </c>
      <c r="C202" s="58">
        <f>C42</f>
        <v>306</v>
      </c>
      <c r="D202" s="58">
        <f>D42</f>
        <v>323</v>
      </c>
      <c r="E202" s="58">
        <f>E42</f>
        <v>335</v>
      </c>
      <c r="F202" s="58">
        <f>F42</f>
        <v>308</v>
      </c>
      <c r="G202" s="58">
        <f>G42</f>
        <v>289</v>
      </c>
      <c r="H202" s="58">
        <f>H42</f>
        <v>336</v>
      </c>
      <c r="I202" s="58">
        <f>I42</f>
        <v>317</v>
      </c>
      <c r="J202" s="58">
        <f>J42</f>
        <v>343</v>
      </c>
      <c r="K202" s="58">
        <f>K42</f>
        <v>324</v>
      </c>
      <c r="L202" s="58">
        <f>L42</f>
        <v>334</v>
      </c>
      <c r="M202" s="58">
        <f>M42</f>
        <v>326</v>
      </c>
      <c r="N202" s="58">
        <f>N42</f>
        <v>358</v>
      </c>
      <c r="O202" s="58">
        <f>O42</f>
        <v>3899</v>
      </c>
      <c r="P202" s="14" t="n">
        <v>19</v>
      </c>
      <c r="Q202" s="80" t="str">
        <f>B202</f>
        <v>35-40</v>
      </c>
      <c r="R202" s="46">
        <f>(C202-C338)*100/C338</f>
        <v>1.07349298100743185</v>
      </c>
      <c r="S202" s="46">
        <f>(D202-D338)*100/D338</f>
        <v>7.57701915070774312</v>
      </c>
      <c r="T202" s="46">
        <f>(E202-E338)*100/E338</f>
        <v>-0.445765230312035676</v>
      </c>
      <c r="U202" s="46">
        <f>(F202-F338)*100/F338</f>
        <v>-0.0811030008110300038</v>
      </c>
      <c r="V202" s="46">
        <f>(G202-G338)*100/G338</f>
        <v>-14.7492625368731556</v>
      </c>
      <c r="W202" s="46">
        <f>(H202-H338)*100/H338</f>
        <v>7.60608486789431559</v>
      </c>
      <c r="X202" s="46">
        <f>(I202-I338)*100/I338</f>
        <v>2.75526742301458683</v>
      </c>
      <c r="Y202" s="46">
        <f>(J202-J338)*100/J338</f>
        <v>6.93686671862821491</v>
      </c>
      <c r="Z202" s="46">
        <f>(K202-K338)*100/K338</f>
        <v>7.73067331670822977</v>
      </c>
      <c r="AA202" s="46">
        <f>(L202-L338)*100/L338</f>
        <v>5.27974783293932237</v>
      </c>
      <c r="AB202" s="46">
        <f>(M202-M338)*100/M338</f>
        <v>1.0069713400464757</v>
      </c>
      <c r="AC202" s="46">
        <f>(N202-N338)*100/N338</f>
        <v>8.07547169811320842</v>
      </c>
      <c r="AD202" s="46">
        <f>(O202-O338)*100/O338</f>
        <v>2.59851325570686154</v>
      </c>
    </row>
    <row r="203" spans="1:30">
      <c r="A203" s="28" t="n">
        <v>2019</v>
      </c>
      <c r="B203" s="29" t="s">
        <v>31</v>
      </c>
      <c r="C203" s="58">
        <f>C43</f>
        <v>485</v>
      </c>
      <c r="D203" s="58">
        <f>D43</f>
        <v>449</v>
      </c>
      <c r="E203" s="58">
        <f>E43</f>
        <v>498</v>
      </c>
      <c r="F203" s="58">
        <f>F43</f>
        <v>416</v>
      </c>
      <c r="G203" s="58">
        <f>G43</f>
        <v>445</v>
      </c>
      <c r="H203" s="58">
        <f>H43</f>
        <v>476</v>
      </c>
      <c r="I203" s="58">
        <f>I43</f>
        <v>443</v>
      </c>
      <c r="J203" s="58">
        <f>J43</f>
        <v>448</v>
      </c>
      <c r="K203" s="58">
        <f>K43</f>
        <v>432</v>
      </c>
      <c r="L203" s="58">
        <f>L43</f>
        <v>445</v>
      </c>
      <c r="M203" s="58">
        <f>M43</f>
        <v>470</v>
      </c>
      <c r="N203" s="58">
        <f>N43</f>
        <v>428</v>
      </c>
      <c r="O203" s="58">
        <f>O43</f>
        <v>5435</v>
      </c>
      <c r="P203" s="14" t="n">
        <v>19</v>
      </c>
      <c r="Q203" s="80" t="str">
        <f>B203</f>
        <v>40-45</v>
      </c>
      <c r="R203" s="46">
        <f>(C203-C339)*100/C339</f>
        <v>-2.16843166918809871</v>
      </c>
      <c r="S203" s="46">
        <f>(D203-D339)*100/D339</f>
        <v>-4.67091295116772809</v>
      </c>
      <c r="T203" s="46">
        <f>(E203-E339)*100/E339</f>
        <v>-1.38613861386138604</v>
      </c>
      <c r="U203" s="46">
        <f>(F203-F339)*100/F339</f>
        <v>-5.72237960339943363</v>
      </c>
      <c r="V203" s="46">
        <f>(G203-G339)*100/G339</f>
        <v>-4.91452991452991483</v>
      </c>
      <c r="W203" s="46">
        <f>(H203-H339)*100/H339</f>
        <v>7.14687675858187976</v>
      </c>
      <c r="X203" s="46">
        <f>(I203-I339)*100/I339</f>
        <v>-4.00866738894907915</v>
      </c>
      <c r="Y203" s="46">
        <f>(J203-J339)*100/J339</f>
        <v>-2.81995661605206074</v>
      </c>
      <c r="Z203" s="46">
        <f>(K203-K339)*100/K339</f>
        <v>-0.518134715025906711</v>
      </c>
      <c r="AA203" s="46">
        <f>(L203-L339)*100/L339</f>
        <v>0.112485939257592804</v>
      </c>
      <c r="AB203" s="46">
        <f>(M203-M339)*100/M339</f>
        <v>3.6383682469680263</v>
      </c>
      <c r="AC203" s="46">
        <f>(N203-N339)*100/N339</f>
        <v>-6.34573304157549245</v>
      </c>
      <c r="AD203" s="46">
        <f>(O203-O339)*100/O339</f>
        <v>-1.84215279031966777</v>
      </c>
    </row>
    <row r="204" spans="1:30">
      <c r="A204" s="28" t="n">
        <v>2019</v>
      </c>
      <c r="B204" s="29" t="s">
        <v>32</v>
      </c>
      <c r="C204" s="58">
        <f>C44</f>
        <v>952</v>
      </c>
      <c r="D204" s="58">
        <f>D44</f>
        <v>851</v>
      </c>
      <c r="E204" s="58">
        <f>E44</f>
        <v>892</v>
      </c>
      <c r="F204" s="58">
        <f>F44</f>
        <v>850</v>
      </c>
      <c r="G204" s="58">
        <f>G44</f>
        <v>823</v>
      </c>
      <c r="H204" s="58">
        <f>H44</f>
        <v>857</v>
      </c>
      <c r="I204" s="58">
        <f>I44</f>
        <v>814</v>
      </c>
      <c r="J204" s="58">
        <f>J44</f>
        <v>824</v>
      </c>
      <c r="K204" s="58">
        <f>K44</f>
        <v>781</v>
      </c>
      <c r="L204" s="58">
        <f>L44</f>
        <v>847</v>
      </c>
      <c r="M204" s="58">
        <f>M44</f>
        <v>814</v>
      </c>
      <c r="N204" s="58">
        <f>N44</f>
        <v>835</v>
      </c>
      <c r="O204" s="58">
        <f>O44</f>
        <v>10140</v>
      </c>
      <c r="P204" s="14" t="n">
        <v>19</v>
      </c>
      <c r="Q204" s="80" t="str">
        <f>B204</f>
        <v>45-50</v>
      </c>
      <c r="R204" s="46">
        <f>(C204-C340)*100/C340</f>
        <v>-9.69883803651885223</v>
      </c>
      <c r="S204" s="46">
        <f>(D204-D340)*100/D340</f>
        <v>-11.4003123373243103</v>
      </c>
      <c r="T204" s="46">
        <f>(E204-E340)*100/E340</f>
        <v>-15.2896486229819555</v>
      </c>
      <c r="U204" s="46">
        <f>(F204-F340)*100/F340</f>
        <v>-11.5044247787610612</v>
      </c>
      <c r="V204" s="46">
        <f>(G204-G340)*100/G340</f>
        <v>-12.8639491794600325</v>
      </c>
      <c r="W204" s="46">
        <f>(H204-H340)*100/H340</f>
        <v>-7.75026910656620061</v>
      </c>
      <c r="X204" s="46">
        <f>(I204-I340)*100/I340</f>
        <v>-14.4957983193277311</v>
      </c>
      <c r="Y204" s="46">
        <f>(J204-J340)*100/J340</f>
        <v>-11.2068965517241388</v>
      </c>
      <c r="Z204" s="46">
        <f>(K204-K340)*100/K340</f>
        <v>-13.7969094922737305</v>
      </c>
      <c r="AA204" s="46">
        <f>(L204-L340)*100/L340</f>
        <v>-8.65462388784038872</v>
      </c>
      <c r="AB204" s="46">
        <f>(M204-M340)*100/M340</f>
        <v>-9.58067203554568181</v>
      </c>
      <c r="AC204" s="46">
        <f>(N204-N340)*100/N340</f>
        <v>-9.31306000543035495</v>
      </c>
      <c r="AD204" s="46">
        <f>(O204-O340)*100/O340</f>
        <v>-11.332633788037775</v>
      </c>
    </row>
    <row r="205" spans="1:30">
      <c r="A205" s="28"/>
      <c r="B205" s="115" t="s">
        <v>51</v>
      </c>
      <c r="C205" s="58">
        <f>C202+C203+C204</f>
        <v>1743</v>
      </c>
      <c r="D205" s="58">
        <f>D202+D203+D204</f>
        <v>1623</v>
      </c>
      <c r="E205" s="58">
        <f>E202+E203+E204</f>
        <v>1725</v>
      </c>
      <c r="F205" s="58">
        <f>F202+F203+F204</f>
        <v>1574</v>
      </c>
      <c r="G205" s="58">
        <f>G202+G203+G204</f>
        <v>1557</v>
      </c>
      <c r="H205" s="58">
        <f>H202+H203+H204</f>
        <v>1669</v>
      </c>
      <c r="I205" s="58">
        <f>I202+I203+I204</f>
        <v>1574</v>
      </c>
      <c r="J205" s="58">
        <f>J202+J203+J204</f>
        <v>1615</v>
      </c>
      <c r="K205" s="58">
        <f>K202+K203+K204</f>
        <v>1537</v>
      </c>
      <c r="L205" s="58">
        <f>L202+L203+L204</f>
        <v>1626</v>
      </c>
      <c r="M205" s="58">
        <f>M202+M203+M204</f>
        <v>1610</v>
      </c>
      <c r="N205" s="58">
        <f>N202+N203+N204</f>
        <v>1621</v>
      </c>
      <c r="O205" s="58">
        <f>O202+O203+O204</f>
        <v>19474</v>
      </c>
      <c r="P205" s="14" t="n">
        <v>19</v>
      </c>
      <c r="Q205" s="80" t="str">
        <f>B205</f>
        <v>35-50</v>
      </c>
      <c r="R205" s="46">
        <f>(C205-C341)*100/C341</f>
        <v>-5.92362704088517056</v>
      </c>
      <c r="S205" s="46">
        <f>(D205-D341)*100/D341</f>
        <v>-6.27977479428323981</v>
      </c>
      <c r="T205" s="46">
        <f>(E205-E341)*100/E341</f>
        <v>-8.94695170229612025</v>
      </c>
      <c r="U205" s="46">
        <f>(F205-F341)*100/F341</f>
        <v>-7.95321637426900541</v>
      </c>
      <c r="V205" s="46">
        <f>(G205-G341)*100/G341</f>
        <v>-11.1047673422780466</v>
      </c>
      <c r="W205" s="46">
        <f>(H205-H341)*100/H341</f>
        <v>-0.978938000593295676</v>
      </c>
      <c r="X205" s="46">
        <f>(I205-I341)*100/I341</f>
        <v>-8.59465737514518047</v>
      </c>
      <c r="Y205" s="46">
        <f>(J205-J341)*100/J341</f>
        <v>-5.5417458692791346</v>
      </c>
      <c r="Z205" s="46">
        <f>(K205-K341)*100/K341</f>
        <v>-6.33759902498476535</v>
      </c>
      <c r="AA205" s="46">
        <f>(L205-L341)*100/L341</f>
        <v>-3.73001776198934287</v>
      </c>
      <c r="AB205" s="46">
        <f>(M205-M341)*100/M341</f>
        <v>-3.96659707724425878</v>
      </c>
      <c r="AC205" s="46">
        <f>(N205-N341)*100/N341</f>
        <v>-5.14921006436512574</v>
      </c>
      <c r="AD205" s="46">
        <f>(O205-O341)*100/O341</f>
        <v>-6.25443779861119431</v>
      </c>
    </row>
    <row r="206" spans="1:30">
      <c r="A206" s="22"/>
      <c r="B206" s="8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14"/>
      <c r="Q206" s="40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1:30">
      <c r="A207" s="26" t="n">
        <v>2019</v>
      </c>
      <c r="B207" s="27" t="s">
        <v>34</v>
      </c>
      <c r="C207" s="57">
        <f>C45</f>
        <v>1981</v>
      </c>
      <c r="D207" s="57">
        <f>D45</f>
        <v>1852</v>
      </c>
      <c r="E207" s="57">
        <f>E45</f>
        <v>1961</v>
      </c>
      <c r="F207" s="57">
        <f>F45</f>
        <v>1770</v>
      </c>
      <c r="G207" s="57">
        <f>G45</f>
        <v>1703</v>
      </c>
      <c r="H207" s="57">
        <f>H45</f>
        <v>1758</v>
      </c>
      <c r="I207" s="57">
        <f>I45</f>
        <v>1762</v>
      </c>
      <c r="J207" s="57">
        <f>J45</f>
        <v>1740</v>
      </c>
      <c r="K207" s="57">
        <f>K45</f>
        <v>1743</v>
      </c>
      <c r="L207" s="57">
        <f>L45</f>
        <v>1698</v>
      </c>
      <c r="M207" s="57">
        <f>M45</f>
        <v>1695</v>
      </c>
      <c r="N207" s="57">
        <f>N45</f>
        <v>1752</v>
      </c>
      <c r="O207" s="57">
        <f>O45</f>
        <v>21415</v>
      </c>
      <c r="P207" s="14" t="n">
        <v>19</v>
      </c>
      <c r="Q207" s="79" t="str">
        <f>B207</f>
        <v>50-55</v>
      </c>
      <c r="R207" s="45">
        <f>(C207-C343)*100/C343</f>
        <v>-3.11774055508008319</v>
      </c>
      <c r="S207" s="45">
        <f>(D207-D343)*100/D343</f>
        <v>-3.94190871369294626</v>
      </c>
      <c r="T207" s="45">
        <f>(E207-E343)*100/E343</f>
        <v>-5.47119787900698995</v>
      </c>
      <c r="U207" s="45">
        <f>(F207-F343)*100/F343</f>
        <v>-4.74909188752858835</v>
      </c>
      <c r="V207" s="45">
        <f>(G207-G343)*100/G343</f>
        <v>-9.82261053746359458</v>
      </c>
      <c r="W207" s="45">
        <f>(H207-H343)*100/H343</f>
        <v>-4.18313121678702782</v>
      </c>
      <c r="X207" s="45">
        <f>(I207-I343)*100/I343</f>
        <v>-3.75529154718011737</v>
      </c>
      <c r="Y207" s="45">
        <f>(J207-J343)*100/J343</f>
        <v>-5.37049626104690692</v>
      </c>
      <c r="Z207" s="45">
        <f>(K207-K343)*100/K343</f>
        <v>-1.12040845270174438</v>
      </c>
      <c r="AA207" s="45">
        <f>(L207-L343)*100/L343</f>
        <v>-9.50033311125916136</v>
      </c>
      <c r="AB207" s="45">
        <f>(M207-M343)*100/M343</f>
        <v>-6.88092295014421129</v>
      </c>
      <c r="AC207" s="45">
        <f>(N207-N343)*100/N343</f>
        <v>-6.7216824171436178</v>
      </c>
      <c r="AD207" s="45">
        <f>(O207-O343)*100/O343</f>
        <v>-5.39301768220624478</v>
      </c>
    </row>
    <row r="208" spans="1:30">
      <c r="A208" s="26" t="n">
        <v>2019</v>
      </c>
      <c r="B208" s="27" t="s">
        <v>35</v>
      </c>
      <c r="C208" s="57">
        <f>C46</f>
        <v>3132</v>
      </c>
      <c r="D208" s="57">
        <f>D46</f>
        <v>2949</v>
      </c>
      <c r="E208" s="57">
        <f>E46</f>
        <v>3129</v>
      </c>
      <c r="F208" s="57">
        <f>F46</f>
        <v>2956</v>
      </c>
      <c r="G208" s="57">
        <f>G46</f>
        <v>2963</v>
      </c>
      <c r="H208" s="57">
        <f>H46</f>
        <v>2908</v>
      </c>
      <c r="I208" s="57">
        <f>I46</f>
        <v>2990</v>
      </c>
      <c r="J208" s="57">
        <f>J46</f>
        <v>2821</v>
      </c>
      <c r="K208" s="57">
        <f>K46</f>
        <v>2769</v>
      </c>
      <c r="L208" s="57">
        <f>L46</f>
        <v>2900</v>
      </c>
      <c r="M208" s="57">
        <f>M46</f>
        <v>2969</v>
      </c>
      <c r="N208" s="57">
        <f>N46</f>
        <v>3066</v>
      </c>
      <c r="O208" s="57">
        <f>O46</f>
        <v>35552</v>
      </c>
      <c r="P208" s="14" t="n">
        <v>19</v>
      </c>
      <c r="Q208" s="79" t="str">
        <f>B208</f>
        <v>55-60</v>
      </c>
      <c r="R208" s="45">
        <f>(C208-C344)*100/C344</f>
        <v>-2.30055369258363873</v>
      </c>
      <c r="S208" s="45">
        <f>(D208-D344)*100/D344</f>
        <v>-1.32998745294855714</v>
      </c>
      <c r="T208" s="45">
        <f>(E208-E344)*100/E344</f>
        <v>-4.73435834982493553</v>
      </c>
      <c r="U208" s="45">
        <f>(F208-F344)*100/F344</f>
        <v>-0.42108809162876879</v>
      </c>
      <c r="V208" s="45">
        <f>(G208-G344)*100/G344</f>
        <v>1.13490912193873195</v>
      </c>
      <c r="W208" s="45">
        <f>(H208-H344)*100/H344</f>
        <v>2.88342473023173529</v>
      </c>
      <c r="X208" s="45">
        <f>(I208-I344)*100/I344</f>
        <v>2.22222222222222232</v>
      </c>
      <c r="Y208" s="45">
        <f>(J208-J344)*100/J344</f>
        <v>-1.7586627198328399</v>
      </c>
      <c r="Z208" s="45">
        <f>(K208-K344)*100/K344</f>
        <v>0.280669986419194206</v>
      </c>
      <c r="AA208" s="45">
        <f>(L208-L344)*100/L344</f>
        <v>-1.34376594658955595</v>
      </c>
      <c r="AB208" s="45">
        <f>(M208-M344)*100/M344</f>
        <v>2.04502491837085421</v>
      </c>
      <c r="AC208" s="45">
        <f>(N208-N344)*100/N344</f>
        <v>1.62412993039443165</v>
      </c>
      <c r="AD208" s="45">
        <f>(O208-O344)*100/O344</f>
        <v>-0.211914953336607947</v>
      </c>
    </row>
    <row r="209" spans="1:30">
      <c r="A209" s="26" t="n">
        <v>2019</v>
      </c>
      <c r="B209" s="27" t="s">
        <v>36</v>
      </c>
      <c r="C209" s="57">
        <f>C47</f>
        <v>4424</v>
      </c>
      <c r="D209" s="57">
        <f>D47</f>
        <v>4060</v>
      </c>
      <c r="E209" s="57">
        <f>E47</f>
        <v>4499</v>
      </c>
      <c r="F209" s="57">
        <f>F47</f>
        <v>3965</v>
      </c>
      <c r="G209" s="57">
        <f>G47</f>
        <v>4014</v>
      </c>
      <c r="H209" s="57">
        <f>H47</f>
        <v>3936</v>
      </c>
      <c r="I209" s="57">
        <f>I47</f>
        <v>4072</v>
      </c>
      <c r="J209" s="57">
        <f>J47</f>
        <v>3904</v>
      </c>
      <c r="K209" s="57">
        <f>K47</f>
        <v>3756</v>
      </c>
      <c r="L209" s="57">
        <f>L47</f>
        <v>4075</v>
      </c>
      <c r="M209" s="57">
        <f>M47</f>
        <v>4065</v>
      </c>
      <c r="N209" s="57">
        <f>N47</f>
        <v>4196</v>
      </c>
      <c r="O209" s="57">
        <f>O47</f>
        <v>48966</v>
      </c>
      <c r="P209" s="14" t="n">
        <v>19</v>
      </c>
      <c r="Q209" s="79" t="str">
        <f>B209</f>
        <v>60-65</v>
      </c>
      <c r="R209" s="45">
        <f>(C209-C345)*100/C345</f>
        <v>0.952706942780535115</v>
      </c>
      <c r="S209" s="45">
        <f>(D209-D345)*100/D345</f>
        <v>-0.860753311763628659</v>
      </c>
      <c r="T209" s="45">
        <f>(E209-E345)*100/E345</f>
        <v>0.390494254155974563</v>
      </c>
      <c r="U209" s="45">
        <f>(F209-F345)*100/F345</f>
        <v>-0.50188205771643668</v>
      </c>
      <c r="V209" s="45">
        <f>(G209-G345)*100/G345</f>
        <v>1.0764872521246458</v>
      </c>
      <c r="W209" s="45">
        <f>(H209-H345)*100/H345</f>
        <v>2.51334809219950506</v>
      </c>
      <c r="X209" s="45">
        <f>(I209-I345)*100/I345</f>
        <v>2.7569238533846443</v>
      </c>
      <c r="Y209" s="45">
        <f>(J209-J345)*100/J345</f>
        <v>-1.10822620480020273</v>
      </c>
      <c r="Z209" s="45">
        <f>(K209-K345)*100/K345</f>
        <v>2.60893320584619604</v>
      </c>
      <c r="AA209" s="45">
        <f>(L209-L345)*100/L345</f>
        <v>2.87806109568290847</v>
      </c>
      <c r="AB209" s="45">
        <f>(M209-M345)*100/M345</f>
        <v>2.69689888208172812</v>
      </c>
      <c r="AC209" s="45">
        <f>(N209-N345)*100/N345</f>
        <v>0.388779233207727728</v>
      </c>
      <c r="AD209" s="45">
        <f>(O209-O345)*100/O345</f>
        <v>1.11771356589347381</v>
      </c>
    </row>
    <row r="210" spans="1:30">
      <c r="A210" s="26"/>
      <c r="B210" s="114" t="s">
        <v>61</v>
      </c>
      <c r="C210" s="57">
        <f>C207+C208+C209</f>
        <v>9537</v>
      </c>
      <c r="D210" s="57">
        <f>D207+D208+D209</f>
        <v>8861</v>
      </c>
      <c r="E210" s="57">
        <f>E207+E208+E209</f>
        <v>9589</v>
      </c>
      <c r="F210" s="57">
        <f>F207+F208+F209</f>
        <v>8691</v>
      </c>
      <c r="G210" s="57">
        <f>G207+G208+G209</f>
        <v>8680</v>
      </c>
      <c r="H210" s="57">
        <f>H207+H208+H209</f>
        <v>8602</v>
      </c>
      <c r="I210" s="57">
        <f>I207+I208+I209</f>
        <v>8824</v>
      </c>
      <c r="J210" s="57">
        <f>J207+J208+J209</f>
        <v>8465</v>
      </c>
      <c r="K210" s="57">
        <f>K207+K208+K209</f>
        <v>8268</v>
      </c>
      <c r="L210" s="57">
        <f>L207+L208+L209</f>
        <v>8673</v>
      </c>
      <c r="M210" s="57">
        <f>M207+M208+M209</f>
        <v>8729</v>
      </c>
      <c r="N210" s="57">
        <f>N207+N208+N209</f>
        <v>9014</v>
      </c>
      <c r="O210" s="57">
        <f>O207+O208+O209</f>
        <v>105933</v>
      </c>
      <c r="P210" s="14" t="n">
        <v>19</v>
      </c>
      <c r="Q210" s="79" t="str">
        <f>B210</f>
        <v>50-65</v>
      </c>
      <c r="R210" s="45">
        <f>(C210-C346)*100/C346</f>
        <v>-0.994004827281928804</v>
      </c>
      <c r="S210" s="45">
        <f>(D210-D346)*100/D346</f>
        <v>-1.67554371948513108</v>
      </c>
      <c r="T210" s="45">
        <f>(E210-E346)*100/E346</f>
        <v>-2.55576444286367543</v>
      </c>
      <c r="U210" s="45">
        <f>(F210-F346)*100/F346</f>
        <v>-1.37032938973529661</v>
      </c>
      <c r="V210" s="45">
        <f>(G210-G346)*100/G346</f>
        <v>-1.24580465327948109</v>
      </c>
      <c r="W210" s="45">
        <f>(H210-H346)*100/H346</f>
        <v>1.19107137605505397</v>
      </c>
      <c r="X210" s="45">
        <f>(I210-I346)*100/I346</f>
        <v>1.21007053965705103</v>
      </c>
      <c r="Y210" s="45">
        <f>(J210-J346)*100/J346</f>
        <v>-2.22915222915222921</v>
      </c>
      <c r="Z210" s="45">
        <f>(K210-K346)*100/K346</f>
        <v>1.02022114973425371</v>
      </c>
      <c r="AA210" s="45">
        <f>(L210-L346)*100/L346</f>
        <v>-1.18210043581052204</v>
      </c>
      <c r="AB210" s="45">
        <f>(M210-M346)*100/M346</f>
        <v>0.471915285451197075</v>
      </c>
      <c r="AC210" s="45">
        <f>(N210-N346)*100/N346</f>
        <v>-0.672176308539944944</v>
      </c>
      <c r="AD210" s="45">
        <f>(O210-O346)*100/O346</f>
        <v>-0.707670965806838659</v>
      </c>
    </row>
    <row r="211" spans="1:30">
      <c r="A211" s="22"/>
      <c r="B211" s="8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14"/>
      <c r="Q211" s="40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19"/>
    </row>
    <row r="212" spans="1:30">
      <c r="A212" s="28" t="n">
        <v>2019</v>
      </c>
      <c r="B212" s="29" t="s">
        <v>37</v>
      </c>
      <c r="C212" s="58">
        <f>C48</f>
        <v>5824</v>
      </c>
      <c r="D212" s="58">
        <f>D48</f>
        <v>5617</v>
      </c>
      <c r="E212" s="58">
        <f>E48</f>
        <v>5827</v>
      </c>
      <c r="F212" s="58">
        <f>F48</f>
        <v>5340</v>
      </c>
      <c r="G212" s="58">
        <f>G48</f>
        <v>5426</v>
      </c>
      <c r="H212" s="58">
        <f>H48</f>
        <v>5122</v>
      </c>
      <c r="I212" s="58">
        <f>I48</f>
        <v>5527</v>
      </c>
      <c r="J212" s="58">
        <f>J48</f>
        <v>5294</v>
      </c>
      <c r="K212" s="58">
        <f>K48</f>
        <v>5124</v>
      </c>
      <c r="L212" s="58">
        <f>L48</f>
        <v>5361</v>
      </c>
      <c r="M212" s="58">
        <f>M48</f>
        <v>5287</v>
      </c>
      <c r="N212" s="58">
        <f>N48</f>
        <v>5755</v>
      </c>
      <c r="O212" s="58">
        <f>O48</f>
        <v>65504</v>
      </c>
      <c r="P212" s="14" t="n">
        <v>19</v>
      </c>
      <c r="Q212" s="80" t="str">
        <f>B212</f>
        <v>65-70</v>
      </c>
      <c r="R212" s="46">
        <f>(C212-C348)*100/C348</f>
        <v>2.48559236285249208</v>
      </c>
      <c r="S212" s="46">
        <f>(D212-D348)*100/D348</f>
        <v>3.76870496951782741</v>
      </c>
      <c r="T212" s="46">
        <f>(E212-E348)*100/E348</f>
        <v>-1.47525045441095664</v>
      </c>
      <c r="U212" s="46">
        <f>(F212-F348)*100/F348</f>
        <v>4.10878783447872475</v>
      </c>
      <c r="V212" s="46">
        <f>(G212-G348)*100/G348</f>
        <v>3.07750759878419444</v>
      </c>
      <c r="W212" s="46">
        <f>(H212-H348)*100/H348</f>
        <v>5.142153340860105</v>
      </c>
      <c r="X212" s="46">
        <f>(I212-I348)*100/I348</f>
        <v>5.69898642187798821</v>
      </c>
      <c r="Y212" s="46">
        <f>(J212-J348)*100/J348</f>
        <v>1.29149526451736341</v>
      </c>
      <c r="Z212" s="46">
        <f>(K212-K348)*100/K348</f>
        <v>3.64077669902912637</v>
      </c>
      <c r="AA212" s="46">
        <f>(L212-L348)*100/L348</f>
        <v>2.47538946764790202</v>
      </c>
      <c r="AB212" s="46">
        <f>(M212-M348)*100/M348</f>
        <v>1.54614424277345623</v>
      </c>
      <c r="AC212" s="46">
        <f>(N212-N348)*100/N348</f>
        <v>3.46997482919813027</v>
      </c>
      <c r="AD212" s="46">
        <f>(O212-O348)*100/O348</f>
        <v>2.87361060397256338</v>
      </c>
    </row>
    <row r="213" spans="1:30">
      <c r="A213" s="28" t="n">
        <v>2019</v>
      </c>
      <c r="B213" s="29" t="s">
        <v>38</v>
      </c>
      <c r="C213" s="58">
        <f>C49</f>
        <v>6542</v>
      </c>
      <c r="D213" s="58">
        <f>D49</f>
        <v>6391</v>
      </c>
      <c r="E213" s="58">
        <f>E49</f>
        <v>6703</v>
      </c>
      <c r="F213" s="58">
        <f>F49</f>
        <v>6140</v>
      </c>
      <c r="G213" s="58">
        <f>G49</f>
        <v>6010</v>
      </c>
      <c r="H213" s="58">
        <f>H49</f>
        <v>5746</v>
      </c>
      <c r="I213" s="58">
        <f>I49</f>
        <v>6129</v>
      </c>
      <c r="J213" s="58">
        <f>J49</f>
        <v>5839</v>
      </c>
      <c r="K213" s="58">
        <f>K49</f>
        <v>5593</v>
      </c>
      <c r="L213" s="58">
        <f>L49</f>
        <v>6116</v>
      </c>
      <c r="M213" s="58">
        <f>M49</f>
        <v>6115</v>
      </c>
      <c r="N213" s="58">
        <f>N49</f>
        <v>6566</v>
      </c>
      <c r="O213" s="58">
        <f>O49</f>
        <v>73890</v>
      </c>
      <c r="P213" s="14" t="n">
        <v>19</v>
      </c>
      <c r="Q213" s="80" t="str">
        <f>B213</f>
        <v>70-75</v>
      </c>
      <c r="R213" s="46">
        <f>(C213-C349)*100/C349</f>
        <v>-6.51948701461079594</v>
      </c>
      <c r="S213" s="46">
        <f>(D213-D349)*100/D349</f>
        <v>-5.76873456448818622</v>
      </c>
      <c r="T213" s="46">
        <f>(E213-E349)*100/E349</f>
        <v>-7.40753531097834728</v>
      </c>
      <c r="U213" s="46">
        <f>(F213-F349)*100/F349</f>
        <v>-3.1812985374699414</v>
      </c>
      <c r="V213" s="46">
        <f>(G213-G349)*100/G349</f>
        <v>-2.16904732836853453</v>
      </c>
      <c r="W213" s="46">
        <f>(H213-H349)*100/H349</f>
        <v>-0.160722818296338144</v>
      </c>
      <c r="X213" s="46">
        <f>(I213-I349)*100/I349</f>
        <v>0.220750551876379664</v>
      </c>
      <c r="Y213" s="46">
        <f>(J213-J349)*100/J349</f>
        <v>-2.49645153210319792</v>
      </c>
      <c r="Z213" s="46">
        <f>(K213-K349)*100/K349</f>
        <v>-1.91591038625104115</v>
      </c>
      <c r="AA213" s="46">
        <f>(L213-L349)*100/L349</f>
        <v>-0.106165781951817073</v>
      </c>
      <c r="AB213" s="46">
        <f>(M213-M349)*100/M349</f>
        <v>0.878459190827731362</v>
      </c>
      <c r="AC213" s="46">
        <f>(N213-N349)*100/N349</f>
        <v>-0.435952841275256819</v>
      </c>
      <c r="AD213" s="46">
        <f>(O213-O349)*100/O349</f>
        <v>-2.57794654246640365</v>
      </c>
    </row>
    <row r="214" spans="1:30">
      <c r="A214" s="28" t="n">
        <v>2019</v>
      </c>
      <c r="B214" s="29" t="s">
        <v>39</v>
      </c>
      <c r="C214" s="58">
        <f>C50</f>
        <v>11790</v>
      </c>
      <c r="D214" s="58">
        <f>D50</f>
        <v>11199</v>
      </c>
      <c r="E214" s="58">
        <f>E50</f>
        <v>12089</v>
      </c>
      <c r="F214" s="58">
        <f>F50</f>
        <v>10862</v>
      </c>
      <c r="G214" s="58">
        <f>G50</f>
        <v>10606</v>
      </c>
      <c r="H214" s="58">
        <f>H50</f>
        <v>10217</v>
      </c>
      <c r="I214" s="58">
        <f>I50</f>
        <v>10452</v>
      </c>
      <c r="J214" s="58">
        <f>J50</f>
        <v>10041</v>
      </c>
      <c r="K214" s="58">
        <f>K50</f>
        <v>9713</v>
      </c>
      <c r="L214" s="58">
        <f>L50</f>
        <v>10518</v>
      </c>
      <c r="M214" s="58">
        <f>M50</f>
        <v>10513</v>
      </c>
      <c r="N214" s="58">
        <f>N50</f>
        <v>11065</v>
      </c>
      <c r="O214" s="58">
        <f>O50</f>
        <v>129065</v>
      </c>
      <c r="P214" s="14" t="n">
        <v>19</v>
      </c>
      <c r="Q214" s="80" t="str">
        <f>B214</f>
        <v>75-80</v>
      </c>
      <c r="R214" s="46">
        <f>(C214-C350)*100/C350</f>
        <v>-7.16900909413015253</v>
      </c>
      <c r="S214" s="46">
        <f>(D214-D350)*100/D350</f>
        <v>-7.94838073319085936</v>
      </c>
      <c r="T214" s="46">
        <f>(E214-E350)*100/E350</f>
        <v>-8.38196286472148522</v>
      </c>
      <c r="U214" s="46">
        <f>(F214-F350)*100/F350</f>
        <v>-3.83781151786109511</v>
      </c>
      <c r="V214" s="46">
        <f>(G214-G350)*100/G350</f>
        <v>-3.46553803445058817</v>
      </c>
      <c r="W214" s="46">
        <f>(H214-H350)*100/H350</f>
        <v>-1.67689161554192223</v>
      </c>
      <c r="X214" s="46">
        <f>(I214-I350)*100/I350</f>
        <v>-2.79243879188076916</v>
      </c>
      <c r="Y214" s="46">
        <f>(J214-J350)*100/J350</f>
        <v>-6.06450405781509438</v>
      </c>
      <c r="Z214" s="46">
        <f>(K214-K350)*100/K350</f>
        <v>-4.22521323275649596</v>
      </c>
      <c r="AA214" s="46">
        <f>(L214-L350)*100/L350</f>
        <v>-3.81784097663572766</v>
      </c>
      <c r="AB214" s="46">
        <f>(M214-M350)*100/M350</f>
        <v>-4.35118844535425886</v>
      </c>
      <c r="AC214" s="46">
        <f>(N214-N350)*100/N350</f>
        <v>-6.5949140023214099</v>
      </c>
      <c r="AD214" s="46">
        <f>(O214-O350)*100/O350</f>
        <v>-5.16272200218971111</v>
      </c>
    </row>
    <row r="215" spans="1:30">
      <c r="A215" s="28"/>
      <c r="B215" s="29" t="s">
        <v>53</v>
      </c>
      <c r="C215" s="58">
        <f>C212+C213+C214</f>
        <v>24156</v>
      </c>
      <c r="D215" s="58">
        <f>D212+D213+D214</f>
        <v>23207</v>
      </c>
      <c r="E215" s="58">
        <f>E212+E213+E214</f>
        <v>24619</v>
      </c>
      <c r="F215" s="58">
        <f>F212+F213+F214</f>
        <v>22342</v>
      </c>
      <c r="G215" s="58">
        <f>G212+G213+G214</f>
        <v>22042</v>
      </c>
      <c r="H215" s="58">
        <f>H212+H213+H214</f>
        <v>21085</v>
      </c>
      <c r="I215" s="58">
        <f>I212+I213+I214</f>
        <v>22108</v>
      </c>
      <c r="J215" s="58">
        <f>J212+J213+J214</f>
        <v>21174</v>
      </c>
      <c r="K215" s="58">
        <f>K212+K213+K214</f>
        <v>20430</v>
      </c>
      <c r="L215" s="58">
        <f>L212+L213+L214</f>
        <v>21995</v>
      </c>
      <c r="M215" s="58">
        <f>M212+M213+M214</f>
        <v>21915</v>
      </c>
      <c r="N215" s="58">
        <f>N212+N213+N214</f>
        <v>23386</v>
      </c>
      <c r="O215" s="58">
        <f>O212+O213+O214</f>
        <v>268459</v>
      </c>
      <c r="P215" s="14" t="n">
        <v>19</v>
      </c>
      <c r="Q215" s="81" t="str">
        <f>B215</f>
        <v>65-80</v>
      </c>
      <c r="R215" s="46">
        <f>(C215-C351)*100/C351</f>
        <v>-4.82831983925299912</v>
      </c>
      <c r="S215" s="46">
        <f>(D215-D351)*100/D351</f>
        <v>-4.73805736569346791</v>
      </c>
      <c r="T215" s="46">
        <f>(E215-E351)*100/E351</f>
        <v>-6.56394102131051138</v>
      </c>
      <c r="U215" s="46">
        <f>(F215-F351)*100/F351</f>
        <v>-1.8645817319306877</v>
      </c>
      <c r="V215" s="46">
        <f>(G215-G351)*100/G351</f>
        <v>-1.57184960257211763</v>
      </c>
      <c r="W215" s="46">
        <f>(H215-H351)*100/H351</f>
        <v>0.318774383861452071</v>
      </c>
      <c r="X215" s="46">
        <f>(I215-I351)*100/I351</f>
        <v>0.0509124645026983647</v>
      </c>
      <c r="Y215" s="46">
        <f>(J215-J351)*100/J351</f>
        <v>-3.33382791010876867</v>
      </c>
      <c r="Z215" s="46">
        <f>(K215-K351)*100/K351</f>
        <v>-1.72096547245372866</v>
      </c>
      <c r="AA215" s="46">
        <f>(L215-L351)*100/L351</f>
        <v>-1.32124991587967422</v>
      </c>
      <c r="AB215" s="46">
        <f>(M215-M351)*100/M351</f>
        <v>-1.54765381073249619</v>
      </c>
      <c r="AC215" s="46">
        <f>(N215-N351)*100/N351</f>
        <v>-2.57051201933091678</v>
      </c>
      <c r="AD215" s="46">
        <f>(O215-O351)*100/O351</f>
        <v>-2.59478503177491415</v>
      </c>
    </row>
    <row r="216" spans="1:30">
      <c r="A216" s="22"/>
      <c r="B216" s="8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14"/>
      <c r="Q216" s="40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1:30">
      <c r="A217" s="26" t="n">
        <v>2019</v>
      </c>
      <c r="B217" s="27" t="s">
        <v>41</v>
      </c>
      <c r="C217" s="57">
        <f>C51</f>
        <v>16152</v>
      </c>
      <c r="D217" s="57">
        <f>D51</f>
        <v>15632</v>
      </c>
      <c r="E217" s="57">
        <f>E51</f>
        <v>16724</v>
      </c>
      <c r="F217" s="57">
        <f>F51</f>
        <v>14947</v>
      </c>
      <c r="G217" s="57">
        <f>G51</f>
        <v>14562</v>
      </c>
      <c r="H217" s="57">
        <f>H51</f>
        <v>14108</v>
      </c>
      <c r="I217" s="57">
        <f>I51</f>
        <v>14949</v>
      </c>
      <c r="J217" s="57">
        <f>J51</f>
        <v>14177</v>
      </c>
      <c r="K217" s="57">
        <f>K51</f>
        <v>13702</v>
      </c>
      <c r="L217" s="57">
        <f>L51</f>
        <v>14922</v>
      </c>
      <c r="M217" s="57">
        <f>M51</f>
        <v>15388</v>
      </c>
      <c r="N217" s="57">
        <f>N51</f>
        <v>16176</v>
      </c>
      <c r="O217" s="57">
        <f>O51</f>
        <v>181439</v>
      </c>
      <c r="P217" s="14" t="n">
        <v>19</v>
      </c>
      <c r="Q217" s="79" t="str">
        <f>B217</f>
        <v>80-85</v>
      </c>
      <c r="R217" s="45">
        <f>(C217-C353)*100/C353</f>
        <v>4.11577013568827166</v>
      </c>
      <c r="S217" s="45">
        <f>(D217-D353)*100/D353</f>
        <v>3.81537439814046166</v>
      </c>
      <c r="T217" s="45">
        <f>(E217-E353)*100/E353</f>
        <v>2.55718403139755912</v>
      </c>
      <c r="U217" s="45">
        <f>(F217-F353)*100/F353</f>
        <v>8.92727007724821497</v>
      </c>
      <c r="V217" s="45">
        <f>(G217-G353)*100/G353</f>
        <v>6.61102569734241197</v>
      </c>
      <c r="W217" s="45">
        <f>(H217-H353)*100/H353</f>
        <v>10.8705475549617869</v>
      </c>
      <c r="X217" s="45">
        <f>(I217-I353)*100/I353</f>
        <v>11.6638655462184868</v>
      </c>
      <c r="Y217" s="45">
        <f>(J217-J353)*100/J353</f>
        <v>5.99626168224299061</v>
      </c>
      <c r="Z217" s="45">
        <f>(K217-K353)*100/K353</f>
        <v>7.70107488848277644</v>
      </c>
      <c r="AA217" s="45">
        <f>(L217-L353)*100/L353</f>
        <v>7.74201700391703795</v>
      </c>
      <c r="AB217" s="45">
        <f>(M217-M353)*100/M353</f>
        <v>8.5477471122475972</v>
      </c>
      <c r="AC217" s="45">
        <f>(N217-N353)*100/N353</f>
        <v>5.44464905561983592</v>
      </c>
      <c r="AD217" s="45">
        <f>(O217-O353)*100/O353</f>
        <v>6.83235665151963456</v>
      </c>
    </row>
    <row r="218" spans="1:30">
      <c r="A218" s="26" t="n">
        <v>2019</v>
      </c>
      <c r="B218" s="27" t="s">
        <v>42</v>
      </c>
      <c r="C218" s="57">
        <f>C52</f>
        <v>15582</v>
      </c>
      <c r="D218" s="57">
        <f>D52</f>
        <v>14812</v>
      </c>
      <c r="E218" s="57">
        <f>E52</f>
        <v>15852</v>
      </c>
      <c r="F218" s="57">
        <f>F52</f>
        <v>13883</v>
      </c>
      <c r="G218" s="57">
        <f>G52</f>
        <v>13236</v>
      </c>
      <c r="H218" s="57">
        <f>H52</f>
        <v>13055</v>
      </c>
      <c r="I218" s="57">
        <f>I52</f>
        <v>13615</v>
      </c>
      <c r="J218" s="57">
        <f>J52</f>
        <v>13033</v>
      </c>
      <c r="K218" s="57">
        <f>K52</f>
        <v>12550</v>
      </c>
      <c r="L218" s="57">
        <f>L52</f>
        <v>13783</v>
      </c>
      <c r="M218" s="57">
        <f>M52</f>
        <v>14115</v>
      </c>
      <c r="N218" s="57">
        <f>N52</f>
        <v>15410</v>
      </c>
      <c r="O218" s="57">
        <f>O52</f>
        <v>168926</v>
      </c>
      <c r="P218" s="14" t="n">
        <v>19</v>
      </c>
      <c r="Q218" s="79" t="str">
        <f>B218</f>
        <v>85-90</v>
      </c>
      <c r="R218" s="45">
        <f>(C218-C354)*100/C354</f>
        <v>-5.27371652633818666</v>
      </c>
      <c r="S218" s="45">
        <f>(D218-D354)*100/D354</f>
        <v>-6.41309155241043793</v>
      </c>
      <c r="T218" s="45">
        <f>(E218-E354)*100/E354</f>
        <v>-6.50959114164811314</v>
      </c>
      <c r="U218" s="45">
        <f>(F218-F354)*100/F354</f>
        <v>-1.0971005200541426</v>
      </c>
      <c r="V218" s="45">
        <f>(G218-G354)*100/G354</f>
        <v>-3.18545880115568902</v>
      </c>
      <c r="W218" s="45">
        <f>(H218-H354)*100/H354</f>
        <v>3.70576319656829645</v>
      </c>
      <c r="X218" s="45">
        <f>(I218-I354)*100/I354</f>
        <v>1.52681717343077121</v>
      </c>
      <c r="Y218" s="45">
        <f>(J218-J354)*100/J354</f>
        <v>-2.58432215266747622</v>
      </c>
      <c r="Z218" s="45">
        <f>(K218-K354)*100/K354</f>
        <v>-0.753247266760245893</v>
      </c>
      <c r="AA218" s="45">
        <f>(L218-L354)*100/L354</f>
        <v>0.424415745277691769</v>
      </c>
      <c r="AB218" s="45">
        <f>(M218-M354)*100/M354</f>
        <v>0.978305581886144537</v>
      </c>
      <c r="AC218" s="45">
        <f>(N218-N354)*100/N354</f>
        <v>0.421954676528567507</v>
      </c>
      <c r="AD218" s="45">
        <f>(O218-O354)*100/O354</f>
        <v>-1.79391814803349181</v>
      </c>
    </row>
    <row r="219" spans="1:30">
      <c r="A219" s="26" t="n">
        <v>2019</v>
      </c>
      <c r="B219" s="27" t="s">
        <v>43</v>
      </c>
      <c r="C219" s="57">
        <f>C53</f>
        <v>11986</v>
      </c>
      <c r="D219" s="57">
        <f>D53</f>
        <v>11402</v>
      </c>
      <c r="E219" s="57">
        <f>E53</f>
        <v>12319</v>
      </c>
      <c r="F219" s="57">
        <f>F53</f>
        <v>10703</v>
      </c>
      <c r="G219" s="57">
        <f>G53</f>
        <v>10492</v>
      </c>
      <c r="H219" s="57">
        <f>H53</f>
        <v>9980</v>
      </c>
      <c r="I219" s="57">
        <f>I53</f>
        <v>10611</v>
      </c>
      <c r="J219" s="57">
        <f>J53</f>
        <v>10048</v>
      </c>
      <c r="K219" s="57">
        <f>K53</f>
        <v>9768</v>
      </c>
      <c r="L219" s="57">
        <f>L53</f>
        <v>10727</v>
      </c>
      <c r="M219" s="57">
        <f>M53</f>
        <v>11234</v>
      </c>
      <c r="N219" s="57">
        <f>N53</f>
        <v>11987</v>
      </c>
      <c r="O219" s="57">
        <f>O53</f>
        <v>131257</v>
      </c>
      <c r="P219" s="14" t="n">
        <v>19</v>
      </c>
      <c r="Q219" s="79" t="str">
        <f>B219</f>
        <v>90-95</v>
      </c>
      <c r="R219" s="45">
        <f>(C219-C355)*100/C355</f>
        <v>-2.95719056775629987</v>
      </c>
      <c r="S219" s="45">
        <f>(D219-D355)*100/D355</f>
        <v>-4.86639828122066742</v>
      </c>
      <c r="T219" s="45">
        <f>(E219-E355)*100/E355</f>
        <v>-3.39743966750965498</v>
      </c>
      <c r="U219" s="45">
        <f>(F219-F355)*100/F355</f>
        <v>3.08444294623293436</v>
      </c>
      <c r="V219" s="45">
        <f>(G219-G355)*100/G355</f>
        <v>4.51500435811231515</v>
      </c>
      <c r="W219" s="45">
        <f>(H219-H355)*100/H355</f>
        <v>6.74938496095839113</v>
      </c>
      <c r="X219" s="45">
        <f>(I219-I355)*100/I355</f>
        <v>7.29561656302138672</v>
      </c>
      <c r="Y219" s="45">
        <f>(J219-J355)*100/J355</f>
        <v>2.34524203610806969</v>
      </c>
      <c r="Z219" s="45">
        <f>(K219-K355)*100/K355</f>
        <v>4.97863994196512571</v>
      </c>
      <c r="AA219" s="45">
        <f>(L219-L355)*100/L355</f>
        <v>4.34317397013763884</v>
      </c>
      <c r="AB219" s="45">
        <f>(M219-M355)*100/M355</f>
        <v>7.2202338344070629</v>
      </c>
      <c r="AC219" s="45">
        <f>(N219-N355)*100/N355</f>
        <v>3.35402655630281066</v>
      </c>
      <c r="AD219" s="45">
        <f>(O219-O355)*100/O355</f>
        <v>2.36279729932600135</v>
      </c>
    </row>
    <row r="220" spans="1:30">
      <c r="A220" s="26" t="n">
        <v>2019</v>
      </c>
      <c r="B220" s="27" t="s">
        <v>54</v>
      </c>
      <c r="C220" s="57">
        <f>C54</f>
        <v>5051</v>
      </c>
      <c r="D220" s="57">
        <f>D54</f>
        <v>4620</v>
      </c>
      <c r="E220" s="57">
        <f>E54</f>
        <v>5031</v>
      </c>
      <c r="F220" s="57">
        <f>F54</f>
        <v>4433</v>
      </c>
      <c r="G220" s="57">
        <f>G54</f>
        <v>4271</v>
      </c>
      <c r="H220" s="57">
        <f>H54</f>
        <v>4128</v>
      </c>
      <c r="I220" s="57">
        <f>I54</f>
        <v>4374</v>
      </c>
      <c r="J220" s="57">
        <f>J54</f>
        <v>4071</v>
      </c>
      <c r="K220" s="57">
        <f>K54</f>
        <v>3960</v>
      </c>
      <c r="L220" s="57">
        <f>L54</f>
        <v>4469</v>
      </c>
      <c r="M220" s="57">
        <f>M54</f>
        <v>4575</v>
      </c>
      <c r="N220" s="57">
        <f>N54</f>
        <v>4889</v>
      </c>
      <c r="O220" s="57">
        <f>O54</f>
        <v>53872</v>
      </c>
      <c r="P220" s="14" t="n">
        <v>19</v>
      </c>
      <c r="Q220" s="82" t="str">
        <f>B220</f>
        <v>95+</v>
      </c>
      <c r="R220" s="45">
        <f>(C220-C356)*100/C356</f>
        <v>4.07458919280894261</v>
      </c>
      <c r="S220" s="45">
        <f>(D220-D356)*100/D356</f>
        <v>-1.67074598276045538</v>
      </c>
      <c r="T220" s="45">
        <f>(E220-E356)*100/E356</f>
        <v>-0.920683373541430683</v>
      </c>
      <c r="U220" s="45">
        <f>(F220-F356)*100/F356</f>
        <v>8.58542559706062391</v>
      </c>
      <c r="V220" s="45">
        <f>(G220-G356)*100/G356</f>
        <v>7.98306048922318467</v>
      </c>
      <c r="W220" s="45">
        <f>(H220-H356)*100/H356</f>
        <v>12.3418152129541436</v>
      </c>
      <c r="X220" s="45">
        <f>(I220-I356)*100/I356</f>
        <v>12.4638426431831331</v>
      </c>
      <c r="Y220" s="45">
        <f>(J220-J356)*100/J356</f>
        <v>3.94484871696667927</v>
      </c>
      <c r="Z220" s="45">
        <f>(K220-K356)*100/K356</f>
        <v>7.89455759144472413</v>
      </c>
      <c r="AA220" s="45">
        <f>(L220-L356)*100/L356</f>
        <v>9</v>
      </c>
      <c r="AB220" s="45">
        <f>(M220-M356)*100/M356</f>
        <v>8.68919641266258758</v>
      </c>
      <c r="AC220" s="45">
        <f>(N220-N356)*100/N356</f>
        <v>5.41181543768865847</v>
      </c>
      <c r="AD220" s="45">
        <f>(O220-O356)*100/O356</f>
        <v>6.12035851472471215</v>
      </c>
    </row>
    <row r="222" spans="1:30">
      <c r="A222" s="116" t="s">
        <v>63</v>
      </c>
      <c r="B222" s="117" t="s">
        <v>55</v>
      </c>
      <c r="C222" s="61">
        <f>SUM(C217:C220)</f>
        <v>48771</v>
      </c>
      <c r="D222" s="61">
        <f>SUM(D217:D220)</f>
        <v>46466</v>
      </c>
      <c r="E222" s="61">
        <f>SUM(E217:E220)</f>
        <v>49926</v>
      </c>
      <c r="F222" s="61">
        <f>SUM(F217:F220)</f>
        <v>43966</v>
      </c>
      <c r="G222" s="61">
        <f>SUM(G217:G220)</f>
        <v>42561</v>
      </c>
      <c r="H222" s="61">
        <f>SUM(H217:H220)</f>
        <v>41271</v>
      </c>
      <c r="I222" s="61">
        <f>SUM(I217:I220)</f>
        <v>43549</v>
      </c>
      <c r="J222" s="61">
        <f>SUM(J217:J220)</f>
        <v>41329</v>
      </c>
      <c r="K222" s="61">
        <f>SUM(K217:K220)</f>
        <v>39980</v>
      </c>
      <c r="L222" s="61">
        <f>SUM(L217:L220)</f>
        <v>43901</v>
      </c>
      <c r="M222" s="61">
        <f>SUM(M217:M220)</f>
        <v>45312</v>
      </c>
      <c r="N222" s="61">
        <f>SUM(N217:N220)</f>
        <v>48462</v>
      </c>
      <c r="O222" s="61">
        <f>SUM(O217:O220)</f>
        <v>535494</v>
      </c>
      <c r="P222" s="14" t="n">
        <v>19</v>
      </c>
      <c r="Q222" s="84" t="str">
        <f>B222</f>
        <v>80+</v>
      </c>
      <c r="R222" s="63">
        <f>(C222-C358)*100/C358</f>
        <v>-0.80642700971169976</v>
      </c>
      <c r="S222" s="63">
        <f>(D222-D358)*100/D358</f>
        <v>-2.31719686976081718</v>
      </c>
      <c r="T222" s="63">
        <f>(E222-E358)*100/E358</f>
        <v>-2.28359209476882707</v>
      </c>
      <c r="U222" s="63">
        <f>(F222-F358)*100/F358</f>
        <v>4.12499925990396488</v>
      </c>
      <c r="V222" s="63">
        <f>(G222-G358)*100/G358</f>
        <v>2.99217171411632332</v>
      </c>
      <c r="W222" s="63">
        <f>(H222-H358)*100/H358</f>
        <v>7.65388302346964711</v>
      </c>
      <c r="X222" s="63">
        <f>(I222-I358)*100/I358</f>
        <v>7.32566879844244845</v>
      </c>
      <c r="Y222" s="63">
        <f>(J222-J358)*100/J358</f>
        <v>2.07715866429559393</v>
      </c>
      <c r="Z222" s="63">
        <f>(K222-K358)*100/K358</f>
        <v>4.2707178718132619</v>
      </c>
      <c r="AA222" s="63">
        <f>(L222-L358)*100/L358</f>
        <v>4.63830294363008022</v>
      </c>
      <c r="AB222" s="63">
        <f>(M222-M358)*100/M358</f>
        <v>5.76722201149592983</v>
      </c>
      <c r="AC222" s="63">
        <f>(N222-N358)*100/N358</f>
        <v>3.28204253868121576</v>
      </c>
      <c r="AD222" s="63">
        <f>(O222-O358)*100/O358</f>
        <v>2.81368003659478418</v>
      </c>
    </row>
    <row r="223" spans="1:30">
      <c r="A223" s="120" t="s">
        <v>63</v>
      </c>
      <c r="B223" s="118" t="s">
        <v>56</v>
      </c>
      <c r="C223" s="65">
        <f>C222+C215</f>
        <v>72927</v>
      </c>
      <c r="D223" s="65">
        <f>D222+D215</f>
        <v>69673</v>
      </c>
      <c r="E223" s="65">
        <f>E222+E215</f>
        <v>74545</v>
      </c>
      <c r="F223" s="65">
        <f>F222+F215</f>
        <v>66308</v>
      </c>
      <c r="G223" s="65">
        <f>G222+G215</f>
        <v>64603</v>
      </c>
      <c r="H223" s="65">
        <f>H222+H215</f>
        <v>62356</v>
      </c>
      <c r="I223" s="65">
        <f>I222+I215</f>
        <v>65657</v>
      </c>
      <c r="J223" s="65">
        <f>J222+J215</f>
        <v>62503</v>
      </c>
      <c r="K223" s="65">
        <f>K222+K215</f>
        <v>60410</v>
      </c>
      <c r="L223" s="65">
        <f>L222+L215</f>
        <v>65896</v>
      </c>
      <c r="M223" s="65">
        <f>M222+M215</f>
        <v>67227</v>
      </c>
      <c r="N223" s="65">
        <f>N222+N215</f>
        <v>71848</v>
      </c>
      <c r="O223" s="65">
        <f>O222+O215</f>
        <v>803953</v>
      </c>
      <c r="P223" s="14" t="n">
        <v>19</v>
      </c>
      <c r="Q223" s="84" t="str">
        <f>B223</f>
        <v>65+</v>
      </c>
      <c r="R223" s="63">
        <f>(C223-C359)*100/C359</f>
        <v>-2.17575017773544932</v>
      </c>
      <c r="S223" s="63">
        <f>(D223-D359)*100/D359</f>
        <v>-3.1370995210588144</v>
      </c>
      <c r="T223" s="63">
        <f>(E223-E359)*100/E359</f>
        <v>-3.73993188384743291</v>
      </c>
      <c r="U223" s="63">
        <f>(F223-F359)*100/F359</f>
        <v>2.02682689459653886</v>
      </c>
      <c r="V223" s="63">
        <f>(G223-G359)*100/G359</f>
        <v>1.38813688332273987</v>
      </c>
      <c r="W223" s="63">
        <f>(H223-H359)*100/H359</f>
        <v>5.05646136155910053</v>
      </c>
      <c r="X223" s="63">
        <f>(I223-I359)*100/I359</f>
        <v>4.76080305393449343</v>
      </c>
      <c r="Y223" s="63">
        <f>(J223-J359)*100/J359</f>
        <v>0.177506020379133638</v>
      </c>
      <c r="Z223" s="63">
        <f>(K223-K359)*100/K359</f>
        <v>2.16428985164108045</v>
      </c>
      <c r="AA223" s="63">
        <f>(L223-L359)*100/L359</f>
        <v>2.57064807104110082</v>
      </c>
      <c r="AB223" s="63">
        <f>(M223-M359)*100/M359</f>
        <v>3.26609140447690693</v>
      </c>
      <c r="AC223" s="63">
        <f>(N223-N359)*100/N359</f>
        <v>1.30137469157560814</v>
      </c>
      <c r="AD223" s="63">
        <f>(O223-O359)*100/O359</f>
        <v>0.942087055711926702</v>
      </c>
    </row>
    <row r="224" spans="1:30">
      <c r="A224" s="120" t="s">
        <v>63</v>
      </c>
      <c r="B224" s="64" t="s">
        <v>57</v>
      </c>
      <c r="C224" s="65">
        <f>C200+C205+C210</f>
        <v>12178</v>
      </c>
      <c r="D224" s="65">
        <f>D200+D205+D210</f>
        <v>11336</v>
      </c>
      <c r="E224" s="65">
        <f>E200+E205+E210</f>
        <v>12194</v>
      </c>
      <c r="F224" s="65">
        <f>F200+F205+F210</f>
        <v>11102</v>
      </c>
      <c r="G224" s="65">
        <f>G200+G205+G210</f>
        <v>11066</v>
      </c>
      <c r="H224" s="65">
        <f>H200+H205+H210</f>
        <v>11127</v>
      </c>
      <c r="I224" s="65">
        <f>I200+I205+I210</f>
        <v>11269</v>
      </c>
      <c r="J224" s="65">
        <f>J200+J205+J210</f>
        <v>10941</v>
      </c>
      <c r="K224" s="65">
        <f>K200+K205+K210</f>
        <v>10612</v>
      </c>
      <c r="L224" s="65">
        <f>L200+L205+L210</f>
        <v>11110</v>
      </c>
      <c r="M224" s="65">
        <f>M200+M205+M210</f>
        <v>11151</v>
      </c>
      <c r="N224" s="65">
        <f>N200+N205+N210</f>
        <v>11481</v>
      </c>
      <c r="O224" s="65">
        <f>O200+O205+O210</f>
        <v>135567</v>
      </c>
      <c r="P224" s="14" t="n">
        <v>19</v>
      </c>
      <c r="Q224" s="84" t="str">
        <f>B224</f>
        <v>0-65</v>
      </c>
      <c r="R224" s="63">
        <f>(C224-C360)*100/C360</f>
        <v>-1.90305495700505478</v>
      </c>
      <c r="S224" s="63">
        <f>(D224-D360)*100/D360</f>
        <v>-2.18732473359506452</v>
      </c>
      <c r="T224" s="63">
        <f>(E224-E360)*100/E360</f>
        <v>-3.75690607734806647</v>
      </c>
      <c r="U224" s="63">
        <f>(F224-F360)*100/F360</f>
        <v>-2.41072409625315887</v>
      </c>
      <c r="V224" s="63">
        <f>(G224-G360)*100/G360</f>
        <v>-3.03826860309741287</v>
      </c>
      <c r="W224" s="63">
        <f>(H224-H360)*100/H360</f>
        <v>0.646736918275971284</v>
      </c>
      <c r="X224" s="63">
        <f>(I224-I360)*100/I360</f>
        <v>-0.650195058517555236</v>
      </c>
      <c r="Y224" s="63">
        <f>(J224-J360)*100/J360</f>
        <v>-2.80714222261703839</v>
      </c>
      <c r="Z224" s="63">
        <f>(K224-K360)*100/K360</f>
        <v>-0.443276966015432627</v>
      </c>
      <c r="AA224" s="63">
        <f>(L224-L360)*100/L360</f>
        <v>-1.89195752478089059</v>
      </c>
      <c r="AB224" s="63">
        <f>(M224-M360)*100/M360</f>
        <v>-0.379684638406217889</v>
      </c>
      <c r="AC224" s="63">
        <f>(N224-N360)*100/N360</f>
        <v>-1.40197951778774925</v>
      </c>
      <c r="AD224" s="63">
        <f>(O224-O360)*100/O360</f>
        <v>-1.71977881567429147</v>
      </c>
    </row>
    <row r="225" spans="1:30">
      <c r="A225" s="120" t="s">
        <v>63</v>
      </c>
      <c r="B225" s="118" t="s">
        <v>58</v>
      </c>
      <c r="C225" s="65">
        <f>C200+C205</f>
        <v>2641</v>
      </c>
      <c r="D225" s="65">
        <f>D200+D205</f>
        <v>2475</v>
      </c>
      <c r="E225" s="65">
        <f>E200+E205</f>
        <v>2605</v>
      </c>
      <c r="F225" s="65">
        <f>F200+F205</f>
        <v>2411</v>
      </c>
      <c r="G225" s="65">
        <f>G200+G205</f>
        <v>2386</v>
      </c>
      <c r="H225" s="65">
        <f>H200+H205</f>
        <v>2525</v>
      </c>
      <c r="I225" s="65">
        <f>I200+I205</f>
        <v>2445</v>
      </c>
      <c r="J225" s="65">
        <f>J200+J205</f>
        <v>2476</v>
      </c>
      <c r="K225" s="65">
        <f>K200+K205</f>
        <v>2344</v>
      </c>
      <c r="L225" s="65">
        <f>L200+L205</f>
        <v>2437</v>
      </c>
      <c r="M225" s="65">
        <f>M200+M205</f>
        <v>2422</v>
      </c>
      <c r="N225" s="65">
        <f>N200+N205</f>
        <v>2467</v>
      </c>
      <c r="O225" s="65">
        <f>O200+O205</f>
        <v>29634</v>
      </c>
      <c r="P225" s="14" t="n">
        <v>19</v>
      </c>
      <c r="Q225" s="84" t="str">
        <f>B225</f>
        <v>0-50</v>
      </c>
      <c r="R225" s="63">
        <f>(C225-C$361)*100/C$361</f>
        <v>-5.05123134999101175</v>
      </c>
      <c r="S225" s="63">
        <f>(D225-D$361)*100/D$361</f>
        <v>-3.97672162948593577</v>
      </c>
      <c r="T225" s="63">
        <f>(E225-E$361)*100/E$361</f>
        <v>-7.93426400424103218</v>
      </c>
      <c r="U225" s="63">
        <f>(F225-F$361)*100/F$361</f>
        <v>-5.98557223630337276</v>
      </c>
      <c r="V225" s="63">
        <f>(G225-G$361)*100/G$361</f>
        <v>-9.04412465453159164</v>
      </c>
      <c r="W225" s="63">
        <f>(H225-H$361)*100/H$361</f>
        <v>-1.16449750464820423</v>
      </c>
      <c r="X225" s="63">
        <f>(I225-I$361)*100/I$361</f>
        <v>-6.83052300657330669</v>
      </c>
      <c r="Y225" s="63">
        <f>(J225-J$361)*100/J$361</f>
        <v>-4.73258945748364734</v>
      </c>
      <c r="Z225" s="63">
        <f>(K225-K$361)*100/K$361</f>
        <v>-5.28336195575310619</v>
      </c>
      <c r="AA225" s="63">
        <f>(L225-L$361)*100/L$361</f>
        <v>-4.33758586849852801</v>
      </c>
      <c r="AB225" s="63">
        <f>(M225-M$361)*100/M$361</f>
        <v>-3.33266813011374996</v>
      </c>
      <c r="AC225" s="63">
        <f>(N225-N$361)*100/N$361</f>
        <v>-3.97976063053420237</v>
      </c>
      <c r="AD225" s="63">
        <f>(O225-O$361)*100/O$361</f>
        <v>-5.1749930002799891</v>
      </c>
    </row>
    <row r="226" spans="3:30">
      <c r="C226" s="52" t="str">
        <f>IF(C223+C224=C195,"r","f")</f>
        <v>r</v>
      </c>
      <c r="D226" s="52" t="str">
        <f>IF(D223+D224=D195,"r","f")</f>
        <v>r</v>
      </c>
      <c r="E226" s="52" t="str">
        <f>IF(E223+E224=E195,"r","f")</f>
        <v>r</v>
      </c>
      <c r="F226" s="52" t="str">
        <f>IF(F223+F224=F195,"r","f")</f>
        <v>r</v>
      </c>
      <c r="G226" s="52" t="str">
        <f>IF(G223+G224=G195,"r","f")</f>
        <v>r</v>
      </c>
      <c r="H226" s="52" t="str">
        <f>IF(H223+H224=H195,"r","f")</f>
        <v>r</v>
      </c>
      <c r="I226" s="52" t="str">
        <f>IF(I223+I224=I195,"r","f")</f>
        <v>r</v>
      </c>
      <c r="J226" s="52" t="str">
        <f>IF(J223+J224=J195,"r","f")</f>
        <v>r</v>
      </c>
      <c r="K226" s="52" t="str">
        <f>IF(K223+K224=K195,"r","f")</f>
        <v>r</v>
      </c>
      <c r="L226" s="52" t="str">
        <f>IF(L223+L224=L195,"r","f")</f>
        <v>r</v>
      </c>
      <c r="M226" s="52" t="str">
        <f>IF(M223+M224=M195,"r","f")</f>
        <v>r</v>
      </c>
      <c r="N226" s="52" t="str">
        <f>IF(N223+N224=N195,"r","f")</f>
        <v>r</v>
      </c>
      <c r="O226" s="52" t="str">
        <f>IF(O223+O224=O195,"r","f")</f>
        <v>r</v>
      </c>
      <c r="AD226" s="19"/>
    </row>
    <row r="227" spans="1:30">
      <c r="A227" s="22"/>
      <c r="B227" s="8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14"/>
      <c r="Q227" s="38" t="s">
        <v>64</v>
      </c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19"/>
    </row>
    <row r="228" spans="1:30">
      <c r="A228" s="113" t="s">
        <v>65</v>
      </c>
      <c r="B228" s="33" t="s">
        <v>66</v>
      </c>
      <c r="C228" s="56">
        <f>C55</f>
        <v>84973</v>
      </c>
      <c r="D228" s="56">
        <f>D55</f>
        <v>85799</v>
      </c>
      <c r="E228" s="56">
        <f>E55</f>
        <v>107104</v>
      </c>
      <c r="F228" s="56">
        <f>F55</f>
        <v>79539</v>
      </c>
      <c r="G228" s="56">
        <f>G55</f>
        <v>74648</v>
      </c>
      <c r="H228" s="56">
        <f>H55</f>
        <v>69328</v>
      </c>
      <c r="I228" s="56">
        <f>I55</f>
        <v>75605</v>
      </c>
      <c r="J228" s="56">
        <f>J55</f>
        <v>78370</v>
      </c>
      <c r="K228" s="56">
        <f>K55</f>
        <v>69708</v>
      </c>
      <c r="L228" s="56">
        <f>L55</f>
        <v>74039</v>
      </c>
      <c r="M228" s="56">
        <f>M55</f>
        <v>74762</v>
      </c>
      <c r="N228" s="56">
        <f>N55</f>
        <v>80999</v>
      </c>
      <c r="O228" s="56">
        <f>O55</f>
        <v>954874</v>
      </c>
      <c r="P228" s="41" t="s">
        <v>5</v>
      </c>
      <c r="Q228" s="77" t="str">
        <f>A228</f>
        <v>2018</v>
      </c>
      <c r="R228" s="40" t="s">
        <v>12</v>
      </c>
      <c r="S228" s="40" t="s">
        <v>13</v>
      </c>
      <c r="T228" s="40" t="s">
        <v>14</v>
      </c>
      <c r="U228" s="40" t="s">
        <v>15</v>
      </c>
      <c r="V228" s="40" t="s">
        <v>16</v>
      </c>
      <c r="W228" s="40" t="s">
        <v>17</v>
      </c>
      <c r="X228" s="40" t="s">
        <v>18</v>
      </c>
      <c r="Y228" s="40" t="s">
        <v>19</v>
      </c>
      <c r="Z228" s="40" t="s">
        <v>20</v>
      </c>
      <c r="AA228" s="40" t="s">
        <v>21</v>
      </c>
      <c r="AB228" s="40" t="s">
        <v>22</v>
      </c>
      <c r="AC228" s="40" t="s">
        <v>23</v>
      </c>
      <c r="AD228" s="14" t="s">
        <v>25</v>
      </c>
    </row>
    <row r="229" spans="1:30">
      <c r="A229" s="32"/>
      <c r="B229" s="33" t="s">
        <v>66</v>
      </c>
      <c r="C229" s="56">
        <f>C234+C239+C244+C249+C256</f>
        <v>84973</v>
      </c>
      <c r="D229" s="56">
        <f>D234+D239+D244+D249+D256</f>
        <v>85799</v>
      </c>
      <c r="E229" s="56">
        <f>E234+E239+E244+E249+E256</f>
        <v>107104</v>
      </c>
      <c r="F229" s="56">
        <f>F234+F239+F244+F249+F256</f>
        <v>79539</v>
      </c>
      <c r="G229" s="56">
        <f>G234+G239+G244+G249+G256</f>
        <v>74648</v>
      </c>
      <c r="H229" s="56">
        <f>H234+H239+H244+H249+H256</f>
        <v>69328</v>
      </c>
      <c r="I229" s="56">
        <f>I234+I239+I244+I249+I256</f>
        <v>75605</v>
      </c>
      <c r="J229" s="56">
        <f>J234+J239+J244+J249+J256</f>
        <v>78370</v>
      </c>
      <c r="K229" s="56">
        <f>K234+K239+K244+K249+K256</f>
        <v>69708</v>
      </c>
      <c r="L229" s="56">
        <f>L234+L239+L244+L249+L256</f>
        <v>74039</v>
      </c>
      <c r="M229" s="56">
        <f>M234+M239+M244+M249+M256</f>
        <v>74762</v>
      </c>
      <c r="N229" s="56">
        <f>N234+N239+N244+N249+N256</f>
        <v>80999</v>
      </c>
      <c r="O229" s="56">
        <f>O234+O239+O244+O249+O256</f>
        <v>954874</v>
      </c>
      <c r="P229" s="14" t="n">
        <v>18</v>
      </c>
      <c r="Q229" s="78" t="str">
        <f>B229</f>
        <v> 0+</v>
      </c>
      <c r="R229" s="43">
        <f>(C229-C331)*100/C331</f>
        <v>-2.28861041876884785</v>
      </c>
      <c r="S229" s="43">
        <f>(D229-D331)*100/D331</f>
        <v>2.72991774326799908</v>
      </c>
      <c r="T229" s="43">
        <f>(E229-E331)*100/E331</f>
        <v>18.8575233392057058</v>
      </c>
      <c r="U229" s="43">
        <f>(F229-F331)*100/F331</f>
        <v>4.15362656644885853</v>
      </c>
      <c r="V229" s="43">
        <f>(G229-G331)*100/G331</f>
        <v>-0.643207719823641977</v>
      </c>
      <c r="W229" s="43">
        <f>(H229-H331)*100/H331</f>
        <v>-1.53706314066488892</v>
      </c>
      <c r="X229" s="43">
        <f>(I229-I331)*100/I331</f>
        <v>2.14683311716385639</v>
      </c>
      <c r="Y229" s="43">
        <f>(J229-J331)*100/J331</f>
        <v>6.40977335139190174</v>
      </c>
      <c r="Z229" s="43">
        <f>(K229-K331)*100/K331</f>
        <v>-0.116779744804017804</v>
      </c>
      <c r="AA229" s="43">
        <f>(L229-L331)*100/L331</f>
        <v>-2.02431560664957422</v>
      </c>
      <c r="AB229" s="43">
        <f>(M229-M331)*100/M331</f>
        <v>-2.00834269948259525</v>
      </c>
      <c r="AC229" s="43">
        <f>(N229-N331)*100/N331</f>
        <v>-1.90173702679871752</v>
      </c>
      <c r="AD229" s="43">
        <f>(O229-O331)*100/O331</f>
        <v>2.19234173347503036</v>
      </c>
    </row>
    <row r="230" spans="1:30">
      <c r="A230" s="23"/>
      <c r="B230" s="23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14"/>
      <c r="Q230" s="77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</row>
    <row r="231" spans="1:30">
      <c r="A231" s="26" t="n">
        <v>2018</v>
      </c>
      <c r="B231" s="27" t="s">
        <v>26</v>
      </c>
      <c r="C231" s="57">
        <f>C56</f>
        <v>314</v>
      </c>
      <c r="D231" s="57">
        <f>D56</f>
        <v>288</v>
      </c>
      <c r="E231" s="57">
        <f>E56</f>
        <v>329</v>
      </c>
      <c r="F231" s="57">
        <f>F56</f>
        <v>303</v>
      </c>
      <c r="G231" s="57">
        <f>G56</f>
        <v>263</v>
      </c>
      <c r="H231" s="57">
        <f>H56</f>
        <v>322</v>
      </c>
      <c r="I231" s="57">
        <f>I56</f>
        <v>311</v>
      </c>
      <c r="J231" s="57">
        <f>J56</f>
        <v>309</v>
      </c>
      <c r="K231" s="57">
        <f>K56</f>
        <v>269</v>
      </c>
      <c r="L231" s="57">
        <f>L56</f>
        <v>312</v>
      </c>
      <c r="M231" s="57">
        <f>M56</f>
        <v>293</v>
      </c>
      <c r="N231" s="57">
        <f>N56</f>
        <v>300</v>
      </c>
      <c r="O231" s="57">
        <f>O56</f>
        <v>3613</v>
      </c>
      <c r="P231" s="14" t="n">
        <v>18</v>
      </c>
      <c r="Q231" s="79" t="str">
        <f>B231</f>
        <v>0-15</v>
      </c>
      <c r="R231" s="45">
        <f>(C231-C333)*100/C333</f>
        <v>-2.02808112324492962</v>
      </c>
      <c r="S231" s="45">
        <f>(D231-D333)*100/D333</f>
        <v>-3.67892976588628784</v>
      </c>
      <c r="T231" s="45">
        <f>(E231-E333)*100/E333</f>
        <v>-4.42992011619462556</v>
      </c>
      <c r="U231" s="45">
        <f>(F231-F333)*100/F333</f>
        <v>2.19224283305227674</v>
      </c>
      <c r="V231" s="45">
        <f>(G231-G333)*100/G333</f>
        <v>-9.07519446845289579</v>
      </c>
      <c r="W231" s="45">
        <f>(H231-H333)*100/H333</f>
        <v>6.97674418604651159</v>
      </c>
      <c r="X231" s="45">
        <f>(I231-I333)*100/I333</f>
        <v>1.38549307253463727</v>
      </c>
      <c r="Y231" s="45">
        <f>(J231-J333)*100/J333</f>
        <v>3.43096234309623416</v>
      </c>
      <c r="Z231" s="45">
        <f>(K231-K333)*100/K333</f>
        <v>-5.28169014084507005</v>
      </c>
      <c r="AA231" s="45">
        <f>(L231-L333)*100/L333</f>
        <v>4.52261306532663276</v>
      </c>
      <c r="AB231" s="45">
        <f>(M231-M333)*100/M333</f>
        <v>3.07827616534740534</v>
      </c>
      <c r="AC231" s="45">
        <f>(N231-N333)*100/N333</f>
        <v>-3.84615384615384635</v>
      </c>
      <c r="AD231" s="45">
        <f>(O231-O333)*100/O333</f>
        <v>-0.598390535800261336</v>
      </c>
    </row>
    <row r="232" spans="1:30">
      <c r="A232" s="26" t="n">
        <v>2018</v>
      </c>
      <c r="B232" s="27" t="s">
        <v>27</v>
      </c>
      <c r="C232" s="57">
        <f>C57</f>
        <v>386</v>
      </c>
      <c r="D232" s="57">
        <f>D57</f>
        <v>329</v>
      </c>
      <c r="E232" s="57">
        <f>E57</f>
        <v>377</v>
      </c>
      <c r="F232" s="57">
        <f>F57</f>
        <v>357</v>
      </c>
      <c r="G232" s="57">
        <f>G57</f>
        <v>355</v>
      </c>
      <c r="H232" s="57">
        <f>H57</f>
        <v>345</v>
      </c>
      <c r="I232" s="57">
        <f>I57</f>
        <v>370</v>
      </c>
      <c r="J232" s="57">
        <f>J57</f>
        <v>371</v>
      </c>
      <c r="K232" s="57">
        <f>K57</f>
        <v>329</v>
      </c>
      <c r="L232" s="57">
        <f>L57</f>
        <v>336</v>
      </c>
      <c r="M232" s="57">
        <f>M57</f>
        <v>323</v>
      </c>
      <c r="N232" s="57">
        <f>N57</f>
        <v>324</v>
      </c>
      <c r="O232" s="57">
        <f>O57</f>
        <v>4202</v>
      </c>
      <c r="P232" s="14" t="n">
        <v>18</v>
      </c>
      <c r="Q232" s="79" t="str">
        <f>B232</f>
        <v>15-30</v>
      </c>
      <c r="R232" s="45">
        <f>(C232-C334)*100/C334</f>
        <v>4.67796610169491522</v>
      </c>
      <c r="S232" s="45">
        <f>(D232-D334)*100/D334</f>
        <v>-1.86428038777032068</v>
      </c>
      <c r="T232" s="45">
        <f>(E232-E334)*100/E334</f>
        <v>6.95035460992907783</v>
      </c>
      <c r="U232" s="45">
        <f>(F232-F334)*100/F334</f>
        <v>8.26383623957543634</v>
      </c>
      <c r="V232" s="45">
        <f>(G232-G334)*100/G334</f>
        <v>-1.38888888888888884</v>
      </c>
      <c r="W232" s="45">
        <f>(H232-H334)*100/H334</f>
        <v>-0.289017341040462448</v>
      </c>
      <c r="X232" s="45">
        <f>(I232-I334)*100/I334</f>
        <v>0.611828687967369156</v>
      </c>
      <c r="Y232" s="45">
        <f>(J232-J334)*100/J334</f>
        <v>2.48618784530386749</v>
      </c>
      <c r="Z232" s="45">
        <f>(K232-K334)*100/K334</f>
        <v>-3.4482758620689653</v>
      </c>
      <c r="AA232" s="45">
        <f>(L232-L334)*100/L334</f>
        <v>-1.10375275938189854</v>
      </c>
      <c r="AB232" s="45">
        <f>(M232-M334)*100/M334</f>
        <v>-3.94052044609665408</v>
      </c>
      <c r="AC232" s="45">
        <f>(N232-N334)*100/N334</f>
        <v>-3.4996276991809383</v>
      </c>
      <c r="AD232" s="45">
        <f>(O232-O334)*100/O334</f>
        <v>0.658761528326745704</v>
      </c>
    </row>
    <row r="233" spans="1:30">
      <c r="A233" s="26" t="n">
        <v>2018</v>
      </c>
      <c r="B233" s="27" t="s">
        <v>29</v>
      </c>
      <c r="C233" s="57">
        <f>C58</f>
        <v>243</v>
      </c>
      <c r="D233" s="57">
        <f>D58</f>
        <v>194</v>
      </c>
      <c r="E233" s="57">
        <f>E58</f>
        <v>248</v>
      </c>
      <c r="F233" s="57">
        <f>F58</f>
        <v>209</v>
      </c>
      <c r="G233" s="57">
        <f>G58</f>
        <v>229</v>
      </c>
      <c r="H233" s="57">
        <f>H58</f>
        <v>210</v>
      </c>
      <c r="I233" s="57">
        <f>I58</f>
        <v>240</v>
      </c>
      <c r="J233" s="57">
        <f>J58</f>
        <v>231</v>
      </c>
      <c r="K233" s="57">
        <f>K58</f>
        <v>199</v>
      </c>
      <c r="L233" s="57">
        <f>L58</f>
        <v>209</v>
      </c>
      <c r="M233" s="57">
        <f>M58</f>
        <v>208</v>
      </c>
      <c r="N233" s="57">
        <f>N58</f>
        <v>217</v>
      </c>
      <c r="O233" s="57">
        <f>O58</f>
        <v>2637</v>
      </c>
      <c r="P233" s="14" t="n">
        <v>18</v>
      </c>
      <c r="Q233" s="79" t="str">
        <f>B233</f>
        <v>30-35</v>
      </c>
      <c r="R233" s="45">
        <f>(C233-C335)*100/C335</f>
        <v>1.46137787056367436</v>
      </c>
      <c r="S233" s="45">
        <f>(D233-D335)*100/D335</f>
        <v>-8.27423167848699848</v>
      </c>
      <c r="T233" s="45">
        <f>(E233-E335)*100/E335</f>
        <v>4.09233997901364077</v>
      </c>
      <c r="U233" s="45">
        <f>(F233-F335)*100/F335</f>
        <v>-8.43373493975903621</v>
      </c>
      <c r="V233" s="45">
        <f>(G233-G335)*100/G335</f>
        <v>2.9213483146067416</v>
      </c>
      <c r="W233" s="45">
        <f>(H233-H335)*100/H335</f>
        <v>-5.51181102362204722</v>
      </c>
      <c r="X233" s="45">
        <f>(I233-I335)*100/I335</f>
        <v>5.37870472008781597</v>
      </c>
      <c r="Y233" s="45">
        <f>(J233-J335)*100/J335</f>
        <v>1.09409190371991238</v>
      </c>
      <c r="Z233" s="45">
        <f>(K233-K335)*100/K335</f>
        <v>-4.7846889952153111</v>
      </c>
      <c r="AA233" s="45">
        <f>(L233-L335)*100/L335</f>
        <v>-5.10783200908059065</v>
      </c>
      <c r="AB233" s="45">
        <f>(M233-M335)*100/M335</f>
        <v>-0.239808153477218244</v>
      </c>
      <c r="AC233" s="45">
        <f>(N233-N335)*100/N335</f>
        <v>2.11764705882352944</v>
      </c>
      <c r="AD233" s="45">
        <f>(O233-O335)*100/O335</f>
        <v>-1.18969555035128804</v>
      </c>
    </row>
    <row r="234" spans="1:30">
      <c r="A234" s="26"/>
      <c r="B234" s="114" t="s">
        <v>50</v>
      </c>
      <c r="C234" s="57">
        <f>C231+C232+C233</f>
        <v>943</v>
      </c>
      <c r="D234" s="57">
        <f>D231+D232+D233</f>
        <v>811</v>
      </c>
      <c r="E234" s="57">
        <f>E231+E232+E233</f>
        <v>954</v>
      </c>
      <c r="F234" s="57">
        <f>F231+F232+F233</f>
        <v>869</v>
      </c>
      <c r="G234" s="57">
        <f>G231+G232+G233</f>
        <v>847</v>
      </c>
      <c r="H234" s="57">
        <f>H231+H232+H233</f>
        <v>877</v>
      </c>
      <c r="I234" s="57">
        <f>I231+I232+I233</f>
        <v>921</v>
      </c>
      <c r="J234" s="57">
        <f>J231+J232+J233</f>
        <v>911</v>
      </c>
      <c r="K234" s="57">
        <f>K231+K232+K233</f>
        <v>797</v>
      </c>
      <c r="L234" s="57">
        <f>L231+L232+L233</f>
        <v>857</v>
      </c>
      <c r="M234" s="57">
        <f>M231+M232+M233</f>
        <v>824</v>
      </c>
      <c r="N234" s="57">
        <f>N231+N232+N233</f>
        <v>841</v>
      </c>
      <c r="O234" s="57">
        <f>O231+O232+O233</f>
        <v>10452</v>
      </c>
      <c r="P234" s="14" t="n">
        <v>18</v>
      </c>
      <c r="Q234" s="79" t="str">
        <f>B234</f>
        <v>0-35</v>
      </c>
      <c r="R234" s="45">
        <f>(C234-C336)*100/C336</f>
        <v>1.53432032301480481</v>
      </c>
      <c r="S234" s="45">
        <f>(D234-D336)*100/D336</f>
        <v>-4.10877919006798731</v>
      </c>
      <c r="T234" s="45">
        <f>(E234-E336)*100/E336</f>
        <v>2.03208556149732633</v>
      </c>
      <c r="U234" s="45">
        <f>(F234-F336)*100/F336</f>
        <v>1.69689877121123462</v>
      </c>
      <c r="V234" s="45">
        <f>(G234-G336)*100/G336</f>
        <v>-2.83911671924290232</v>
      </c>
      <c r="W234" s="45">
        <f>(H234-H336)*100/H336</f>
        <v>0.891573195283290154</v>
      </c>
      <c r="X234" s="45">
        <f>(I234-I336)*100/I336</f>
        <v>2.07813798836242736</v>
      </c>
      <c r="Y234" s="45">
        <f>(J234-J336)*100/J336</f>
        <v>2.44588136069721696</v>
      </c>
      <c r="Z234" s="45">
        <f>(K234-K336)*100/K336</f>
        <v>-4.40779610194902549</v>
      </c>
      <c r="AA234" s="45">
        <f>(L234-L336)*100/L336</f>
        <v>-0.174723354688410026</v>
      </c>
      <c r="AB234" s="45">
        <f>(M234-M336)*100/M336</f>
        <v>-0.603136308805790033</v>
      </c>
      <c r="AC234" s="45">
        <f>(N234-N336)*100/N336</f>
        <v>-2.23772159256030223</v>
      </c>
      <c r="AD234" s="45">
        <f>(O234-O336)*100/O336</f>
        <v>-0.248138957816377204</v>
      </c>
    </row>
    <row r="235" spans="1:30">
      <c r="A235" s="23"/>
      <c r="B235" s="23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14"/>
      <c r="Q235" s="4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</row>
    <row r="236" spans="1:30">
      <c r="A236" s="28" t="n">
        <v>2018</v>
      </c>
      <c r="B236" s="29" t="s">
        <v>30</v>
      </c>
      <c r="C236" s="58">
        <f>C59</f>
        <v>304</v>
      </c>
      <c r="D236" s="58">
        <f>D59</f>
        <v>287</v>
      </c>
      <c r="E236" s="58">
        <f>E59</f>
        <v>373</v>
      </c>
      <c r="F236" s="58">
        <f>F59</f>
        <v>324</v>
      </c>
      <c r="G236" s="58">
        <f>G59</f>
        <v>343</v>
      </c>
      <c r="H236" s="58">
        <f>H59</f>
        <v>317</v>
      </c>
      <c r="I236" s="58">
        <f>I59</f>
        <v>330</v>
      </c>
      <c r="J236" s="58">
        <f>J59</f>
        <v>323</v>
      </c>
      <c r="K236" s="58">
        <f>K59</f>
        <v>280</v>
      </c>
      <c r="L236" s="58">
        <f>L59</f>
        <v>302</v>
      </c>
      <c r="M236" s="58">
        <f>M59</f>
        <v>341</v>
      </c>
      <c r="N236" s="58">
        <f>N59</f>
        <v>309</v>
      </c>
      <c r="O236" s="58">
        <f>O59</f>
        <v>3833</v>
      </c>
      <c r="P236" s="14" t="n">
        <v>18</v>
      </c>
      <c r="Q236" s="80" t="str">
        <f>B236</f>
        <v>35-40</v>
      </c>
      <c r="R236" s="46">
        <f>(C236-C338)*100/C338</f>
        <v>0.412881915772089148</v>
      </c>
      <c r="S236" s="46">
        <f>(D236-D338)*100/D338</f>
        <v>-4.41298917568692772</v>
      </c>
      <c r="T236" s="46">
        <f>(E236-E338)*100/E338</f>
        <v>10.8469539375928683</v>
      </c>
      <c r="U236" s="46">
        <f>(F236-F338)*100/F338</f>
        <v>5.10948905109489093</v>
      </c>
      <c r="V236" s="46">
        <f>(G236-G338)*100/G338</f>
        <v>1.17994100294985249</v>
      </c>
      <c r="W236" s="46">
        <f>(H236-H338)*100/H338</f>
        <v>1.52121697357886294</v>
      </c>
      <c r="X236" s="46">
        <f>(I236-I338)*100/I338</f>
        <v>6.96920583468395449</v>
      </c>
      <c r="Y236" s="46">
        <f>(J236-J338)*100/J338</f>
        <v>0.701480904130943106</v>
      </c>
      <c r="Z236" s="46">
        <f>(K236-K338)*100/K338</f>
        <v>-6.89941812136325883</v>
      </c>
      <c r="AA236" s="46">
        <f>(L236-L338)*100/L338</f>
        <v>-4.806934594168637</v>
      </c>
      <c r="AB236" s="46">
        <f>(M236-M338)*100/M338</f>
        <v>5.65453137103020875</v>
      </c>
      <c r="AC236" s="46">
        <f>(N236-N338)*100/N338</f>
        <v>-6.71698113207547198</v>
      </c>
      <c r="AD236" s="46">
        <f>(O236-O338)*100/O338</f>
        <v>0.861785408854680668</v>
      </c>
    </row>
    <row r="237" spans="1:30">
      <c r="A237" s="28" t="n">
        <v>2018</v>
      </c>
      <c r="B237" s="29" t="s">
        <v>31</v>
      </c>
      <c r="C237" s="58">
        <f>C60</f>
        <v>496</v>
      </c>
      <c r="D237" s="58">
        <f>D60</f>
        <v>485</v>
      </c>
      <c r="E237" s="58">
        <f>E60</f>
        <v>536</v>
      </c>
      <c r="F237" s="58">
        <f>F60</f>
        <v>457</v>
      </c>
      <c r="G237" s="58">
        <f>G60</f>
        <v>463</v>
      </c>
      <c r="H237" s="58">
        <f>H60</f>
        <v>418</v>
      </c>
      <c r="I237" s="58">
        <f>I60</f>
        <v>495</v>
      </c>
      <c r="J237" s="58">
        <f>J60</f>
        <v>462</v>
      </c>
      <c r="K237" s="58">
        <f>K60</f>
        <v>418</v>
      </c>
      <c r="L237" s="58">
        <f>L60</f>
        <v>435</v>
      </c>
      <c r="M237" s="58">
        <f>M60</f>
        <v>424</v>
      </c>
      <c r="N237" s="58">
        <f>N60</f>
        <v>458</v>
      </c>
      <c r="O237" s="58">
        <f>O60</f>
        <v>5547</v>
      </c>
      <c r="P237" s="14" t="n">
        <v>18</v>
      </c>
      <c r="Q237" s="80" t="str">
        <f>B237</f>
        <v>40-45</v>
      </c>
      <c r="R237" s="46">
        <f>(C237-C339)*100/C339</f>
        <v>0.0504286434694906749</v>
      </c>
      <c r="S237" s="46">
        <f>(D237-D339)*100/D339</f>
        <v>2.97239915074309948</v>
      </c>
      <c r="T237" s="46">
        <f>(E237-E339)*100/E339</f>
        <v>6.13861386138613874</v>
      </c>
      <c r="U237" s="46">
        <f>(F237-F339)*100/F339</f>
        <v>3.56940509915014159</v>
      </c>
      <c r="V237" s="46">
        <f>(G237-G339)*100/G339</f>
        <v>-1.06837606837606836</v>
      </c>
      <c r="W237" s="46">
        <f>(H237-H339)*100/H339</f>
        <v>-5.90883511536297146</v>
      </c>
      <c r="X237" s="46">
        <f>(I237-I339)*100/I339</f>
        <v>7.25893824485373784</v>
      </c>
      <c r="Y237" s="46">
        <f>(J237-J339)*100/J339</f>
        <v>0.216919739696312375</v>
      </c>
      <c r="Z237" s="46">
        <f>(K237-K339)*100/K339</f>
        <v>-3.742084052964882</v>
      </c>
      <c r="AA237" s="46">
        <f>(L237-L339)*100/L339</f>
        <v>-2.1372328458942631</v>
      </c>
      <c r="AB237" s="46">
        <f>(M237-M339)*100/M339</f>
        <v>-6.50496141124586558</v>
      </c>
      <c r="AC237" s="46">
        <f>(N237-N339)*100/N339</f>
        <v>0.218818380743982477</v>
      </c>
      <c r="AD237" s="46">
        <f>(O237-O339)*100/O339</f>
        <v>0.180603214737222313</v>
      </c>
    </row>
    <row r="238" spans="1:30">
      <c r="A238" s="28" t="n">
        <v>2018</v>
      </c>
      <c r="B238" s="29" t="s">
        <v>32</v>
      </c>
      <c r="C238" s="58">
        <f>C61</f>
        <v>1051</v>
      </c>
      <c r="D238" s="58">
        <f>D61</f>
        <v>946</v>
      </c>
      <c r="E238" s="58">
        <f>E61</f>
        <v>1070</v>
      </c>
      <c r="F238" s="58">
        <f>F61</f>
        <v>915</v>
      </c>
      <c r="G238" s="58">
        <f>G61</f>
        <v>917</v>
      </c>
      <c r="H238" s="58">
        <f>H61</f>
        <v>873</v>
      </c>
      <c r="I238" s="58">
        <f>I61</f>
        <v>940</v>
      </c>
      <c r="J238" s="58">
        <f>J61</f>
        <v>930</v>
      </c>
      <c r="K238" s="58">
        <f>K61</f>
        <v>849</v>
      </c>
      <c r="L238" s="58">
        <f>L61</f>
        <v>886</v>
      </c>
      <c r="M238" s="58">
        <f>M61</f>
        <v>837</v>
      </c>
      <c r="N238" s="58">
        <f>N61</f>
        <v>846</v>
      </c>
      <c r="O238" s="58">
        <f>O61</f>
        <v>11060</v>
      </c>
      <c r="P238" s="14" t="n">
        <v>18</v>
      </c>
      <c r="Q238" s="80" t="str">
        <f>B238</f>
        <v>45-50</v>
      </c>
      <c r="R238" s="46">
        <f>(C238-C340)*100/C340</f>
        <v>-0.308276025610623661</v>
      </c>
      <c r="S238" s="46">
        <f>(D238-D340)*100/D340</f>
        <v>-1.50963040083289961</v>
      </c>
      <c r="T238" s="46">
        <f>(E238-E340)*100/E340</f>
        <v>1.61443494776828107</v>
      </c>
      <c r="U238" s="46">
        <f>(F238-F340)*100/F340</f>
        <v>-4.73711608537220208</v>
      </c>
      <c r="V238" s="46">
        <f>(G238-G340)*100/G340</f>
        <v>-2.91159343568025406</v>
      </c>
      <c r="W238" s="46">
        <f>(H238-H340)*100/H340</f>
        <v>-6.0279870828848221</v>
      </c>
      <c r="X238" s="46">
        <f>(I238-I340)*100/I340</f>
        <v>-1.26050420168067223</v>
      </c>
      <c r="Y238" s="46">
        <f>(J238-J340)*100/J340</f>
        <v>0.21551724137931032</v>
      </c>
      <c r="Z238" s="46">
        <f>(K238-K340)*100/K340</f>
        <v>-6.2913907284768209</v>
      </c>
      <c r="AA238" s="46">
        <f>(L238-L340)*100/L340</f>
        <v>-4.44863844702076072</v>
      </c>
      <c r="AB238" s="46">
        <f>(M238-M340)*100/M340</f>
        <v>-7.0258261594001663</v>
      </c>
      <c r="AC238" s="46">
        <f>(N238-N340)*100/N340</f>
        <v>-8.11838175400488815</v>
      </c>
      <c r="AD238" s="46">
        <f>(O238-O340)*100/O340</f>
        <v>-3.2878628891220707</v>
      </c>
    </row>
    <row r="239" spans="1:30">
      <c r="A239" s="28"/>
      <c r="B239" s="115" t="s">
        <v>51</v>
      </c>
      <c r="C239" s="58">
        <f>C236+C237+C238</f>
        <v>1851</v>
      </c>
      <c r="D239" s="58">
        <f>D236+D237+D238</f>
        <v>1718</v>
      </c>
      <c r="E239" s="58">
        <f>E236+E237+E238</f>
        <v>1979</v>
      </c>
      <c r="F239" s="58">
        <f>F236+F237+F238</f>
        <v>1696</v>
      </c>
      <c r="G239" s="58">
        <f>G236+G237+G238</f>
        <v>1723</v>
      </c>
      <c r="H239" s="58">
        <f>H236+H237+H238</f>
        <v>1608</v>
      </c>
      <c r="I239" s="58">
        <f>I236+I237+I238</f>
        <v>1765</v>
      </c>
      <c r="J239" s="58">
        <f>J236+J237+J238</f>
        <v>1715</v>
      </c>
      <c r="K239" s="58">
        <f>K236+K237+K238</f>
        <v>1547</v>
      </c>
      <c r="L239" s="58">
        <f>L236+L237+L238</f>
        <v>1623</v>
      </c>
      <c r="M239" s="58">
        <f>M236+M237+M238</f>
        <v>1602</v>
      </c>
      <c r="N239" s="58">
        <f>N236+N237+N238</f>
        <v>1613</v>
      </c>
      <c r="O239" s="58">
        <f>O236+O237+O238</f>
        <v>20440</v>
      </c>
      <c r="P239" s="14" t="n">
        <v>18</v>
      </c>
      <c r="Q239" s="80" t="str">
        <f>B239</f>
        <v>35-50</v>
      </c>
      <c r="R239" s="46">
        <f>(C239-C341)*100/C341</f>
        <v>-0.0944541897179867718</v>
      </c>
      <c r="S239" s="46">
        <f>(D239-D341)*100/D341</f>
        <v>-0.793994514219719871</v>
      </c>
      <c r="T239" s="46">
        <f>(E239-E341)*100/E341</f>
        <v>4.46027975719187086</v>
      </c>
      <c r="U239" s="46">
        <f>(F239-F341)*100/F341</f>
        <v>-0.81871345029239766</v>
      </c>
      <c r="V239" s="46">
        <f>(G239-G341)*100/G341</f>
        <v>-1.627176705680845</v>
      </c>
      <c r="W239" s="46">
        <f>(H239-H341)*100/H341</f>
        <v>-4.5980421239988134</v>
      </c>
      <c r="X239" s="46">
        <f>(I239-I341)*100/I341</f>
        <v>2.49709639953542384</v>
      </c>
      <c r="Y239" s="46">
        <f>(J239-J341)*100/J341</f>
        <v>0.307062436028659169</v>
      </c>
      <c r="Z239" s="46">
        <f>(K239-K341)*100/K341</f>
        <v>-5.72821450335161497</v>
      </c>
      <c r="AA239" s="46">
        <f>(L239-L341)*100/L341</f>
        <v>-3.90763765541740682</v>
      </c>
      <c r="AB239" s="46">
        <f>(M239-M341)*100/M341</f>
        <v>-4.44378168804056095</v>
      </c>
      <c r="AC239" s="46">
        <f>(N239-N341)*100/N341</f>
        <v>-5.61732007021650048</v>
      </c>
      <c r="AD239" s="46">
        <f>(O239-O341)*100/O341</f>
        <v>-1.60422658948407211</v>
      </c>
    </row>
    <row r="240" spans="1:30">
      <c r="A240" s="23"/>
      <c r="B240" s="23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14"/>
      <c r="Q240" s="4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</row>
    <row r="241" spans="1:30">
      <c r="A241" s="26" t="n">
        <v>2018</v>
      </c>
      <c r="B241" s="27" t="s">
        <v>34</v>
      </c>
      <c r="C241" s="57">
        <f>C62</f>
        <v>1991</v>
      </c>
      <c r="D241" s="57">
        <f>D62</f>
        <v>1927</v>
      </c>
      <c r="E241" s="57">
        <f>E62</f>
        <v>2226</v>
      </c>
      <c r="F241" s="57">
        <f>F62</f>
        <v>1898</v>
      </c>
      <c r="G241" s="57">
        <f>G62</f>
        <v>1849</v>
      </c>
      <c r="H241" s="57">
        <f>H62</f>
        <v>1845</v>
      </c>
      <c r="I241" s="57">
        <f>I62</f>
        <v>1817</v>
      </c>
      <c r="J241" s="57">
        <f>J62</f>
        <v>1909</v>
      </c>
      <c r="K241" s="57">
        <f>K62</f>
        <v>1759</v>
      </c>
      <c r="L241" s="57">
        <f>L62</f>
        <v>1850</v>
      </c>
      <c r="M241" s="57">
        <f>M62</f>
        <v>1775</v>
      </c>
      <c r="N241" s="57">
        <f>N62</f>
        <v>1808</v>
      </c>
      <c r="O241" s="57">
        <f>O62</f>
        <v>22654</v>
      </c>
      <c r="P241" s="14" t="n">
        <v>18</v>
      </c>
      <c r="Q241" s="79" t="str">
        <f>B241</f>
        <v>50-55</v>
      </c>
      <c r="R241" s="45">
        <f>(C241-C343)*100/C343</f>
        <v>-2.6286832131067368</v>
      </c>
      <c r="S241" s="45">
        <f>(D241-D343)*100/D343</f>
        <v>-0.0518672199170124504</v>
      </c>
      <c r="T241" s="45">
        <f>(E241-E343)*100/E343</f>
        <v>7.30296456977584985</v>
      </c>
      <c r="U241" s="45">
        <f>(F241-F343)*100/F343</f>
        <v>2.13910937710211213</v>
      </c>
      <c r="V241" s="45">
        <f>(G241-G343)*100/G343</f>
        <v>-2.09160709557850133</v>
      </c>
      <c r="W241" s="45">
        <f>(H241-H343)*100/H343</f>
        <v>0.55865921787709496</v>
      </c>
      <c r="X241" s="45">
        <f>(I241-I343)*100/I343</f>
        <v>-0.751058309436023475</v>
      </c>
      <c r="Y241" s="45">
        <f>(J241-J343)*100/J343</f>
        <v>3.82053025152957169</v>
      </c>
      <c r="Z241" s="45">
        <f>(K241-K343)*100/K343</f>
        <v>-0.212735782158559061</v>
      </c>
      <c r="AA241" s="45">
        <f>(L241-L343)*100/L343</f>
        <v>-1.39906728847435048</v>
      </c>
      <c r="AB241" s="45">
        <f>(M241-M343)*100/M343</f>
        <v>-2.4859222634253535</v>
      </c>
      <c r="AC241" s="45">
        <f>(N241-N343)*100/N343</f>
        <v>-3.74018368161852788</v>
      </c>
      <c r="AD241" s="45">
        <f>(O241-O343)*100/O343</f>
        <v>0.0806246755685144123</v>
      </c>
    </row>
    <row r="242" spans="1:30">
      <c r="A242" s="26" t="n">
        <v>2018</v>
      </c>
      <c r="B242" s="27" t="s">
        <v>35</v>
      </c>
      <c r="C242" s="57">
        <f>C63</f>
        <v>3204</v>
      </c>
      <c r="D242" s="57">
        <f>D63</f>
        <v>3035</v>
      </c>
      <c r="E242" s="57">
        <f>E63</f>
        <v>3748</v>
      </c>
      <c r="F242" s="57">
        <f>F63</f>
        <v>3092</v>
      </c>
      <c r="G242" s="57">
        <f>G63</f>
        <v>2966</v>
      </c>
      <c r="H242" s="57">
        <f>H63</f>
        <v>2748</v>
      </c>
      <c r="I242" s="57">
        <f>I63</f>
        <v>2956</v>
      </c>
      <c r="J242" s="57">
        <f>J63</f>
        <v>3030</v>
      </c>
      <c r="K242" s="57">
        <f>K63</f>
        <v>2742</v>
      </c>
      <c r="L242" s="57">
        <f>L63</f>
        <v>2957</v>
      </c>
      <c r="M242" s="57">
        <f>M63</f>
        <v>2961</v>
      </c>
      <c r="N242" s="57">
        <f>N63</f>
        <v>3013</v>
      </c>
      <c r="O242" s="57">
        <f>O63</f>
        <v>36452</v>
      </c>
      <c r="P242" s="14" t="n">
        <v>18</v>
      </c>
      <c r="Q242" s="79" t="str">
        <f>B242</f>
        <v>55-60</v>
      </c>
      <c r="R242" s="45">
        <f>(C242-C344)*100/C344</f>
        <v>-0.0545894096545270191</v>
      </c>
      <c r="S242" s="45">
        <f>(D242-D344)*100/D344</f>
        <v>1.54746967795901291</v>
      </c>
      <c r="T242" s="45">
        <f>(E242-E344)*100/E344</f>
        <v>14.1117369462627487</v>
      </c>
      <c r="U242" s="45">
        <f>(F242-F344)*100/F344</f>
        <v>4.16035034529223502</v>
      </c>
      <c r="V242" s="45">
        <f>(G242-G344)*100/G344</f>
        <v>1.23730693745200093</v>
      </c>
      <c r="W242" s="45">
        <f>(H242-H344)*100/H344</f>
        <v>-2.77728639660357324</v>
      </c>
      <c r="X242" s="45">
        <f>(I242-I344)*100/I344</f>
        <v>1.05982905982905984</v>
      </c>
      <c r="Y242" s="45">
        <f>(J242-J344)*100/J344</f>
        <v>5.51976318997039872</v>
      </c>
      <c r="Z242" s="45">
        <f>(K242-K344)*100/K344</f>
        <v>-0.697148030783159811</v>
      </c>
      <c r="AA242" s="45">
        <f>(L242-L344)*100/L344</f>
        <v>0.595339343425752698</v>
      </c>
      <c r="AB242" s="45">
        <f>(M242-M344)*100/M344</f>
        <v>1.77006358480838628</v>
      </c>
      <c r="AC242" s="45">
        <f>(N242-N344)*100/N344</f>
        <v>-0.132582035134239296</v>
      </c>
      <c r="AD242" s="45">
        <f>(O242-O344)*100/O344</f>
        <v>2.31422356325871847</v>
      </c>
    </row>
    <row r="243" spans="1:30">
      <c r="A243" s="26" t="n">
        <v>2018</v>
      </c>
      <c r="B243" s="27" t="s">
        <v>36</v>
      </c>
      <c r="C243" s="57">
        <f>C64</f>
        <v>4392</v>
      </c>
      <c r="D243" s="57">
        <f>D64</f>
        <v>4190</v>
      </c>
      <c r="E243" s="57">
        <f>E64</f>
        <v>5062</v>
      </c>
      <c r="F243" s="57">
        <f>F64</f>
        <v>4140</v>
      </c>
      <c r="G243" s="57">
        <f>G64</f>
        <v>4006</v>
      </c>
      <c r="H243" s="57">
        <f>H64</f>
        <v>3863</v>
      </c>
      <c r="I243" s="57">
        <f>I64</f>
        <v>4053</v>
      </c>
      <c r="J243" s="57">
        <f>J64</f>
        <v>4052</v>
      </c>
      <c r="K243" s="57">
        <f>K64</f>
        <v>3756</v>
      </c>
      <c r="L243" s="57">
        <f>L64</f>
        <v>3972</v>
      </c>
      <c r="M243" s="57">
        <f>M64</f>
        <v>3912</v>
      </c>
      <c r="N243" s="57">
        <f>N64</f>
        <v>4186</v>
      </c>
      <c r="O243" s="57">
        <f>O64</f>
        <v>49584</v>
      </c>
      <c r="P243" s="14" t="n">
        <v>18</v>
      </c>
      <c r="Q243" s="79" t="str">
        <f>B243</f>
        <v>60-65</v>
      </c>
      <c r="R243" s="45">
        <f>(C243-C345)*100/C345</f>
        <v>0.222488447715214788</v>
      </c>
      <c r="S243" s="45">
        <f>(D243-D345)*100/D345</f>
        <v>2.31365606495329956</v>
      </c>
      <c r="T243" s="45">
        <f>(E243-E345)*100/E345</f>
        <v>12.9532522592881847</v>
      </c>
      <c r="U243" s="45">
        <f>(F243-F345)*100/F345</f>
        <v>3.88958594730238403</v>
      </c>
      <c r="V243" s="45">
        <f>(G243-G345)*100/G345</f>
        <v>0.875039345294302784</v>
      </c>
      <c r="W243" s="45">
        <f>(H243-H345)*100/H345</f>
        <v>0.612058861830967604</v>
      </c>
      <c r="X243" s="45">
        <f>(I243-I345)*100/I345</f>
        <v>2.27745883540470651</v>
      </c>
      <c r="Y243" s="45">
        <f>(J243-J345)*100/J345</f>
        <v>2.64074472800962567</v>
      </c>
      <c r="Z243" s="45">
        <f>(K243-K345)*100/K345</f>
        <v>2.60893320584619604</v>
      </c>
      <c r="AA243" s="45">
        <f>(L243-L345)*100/L345</f>
        <v>0.277707649583438521</v>
      </c>
      <c r="AB243" s="45">
        <f>(M243-M345)*100/M345</f>
        <v>-1.16844565148739976</v>
      </c>
      <c r="AC243" s="45">
        <f>(N243-N345)*100/N345</f>
        <v>0.149530474310664507</v>
      </c>
      <c r="AD243" s="45">
        <f>(O243-O345)*100/O345</f>
        <v>2.39392046422542171</v>
      </c>
    </row>
    <row r="244" spans="1:30">
      <c r="A244" s="26"/>
      <c r="B244" s="114" t="s">
        <v>61</v>
      </c>
      <c r="C244" s="57">
        <f>C241+C242+C243</f>
        <v>9587</v>
      </c>
      <c r="D244" s="57">
        <f>D241+D242+D243</f>
        <v>9152</v>
      </c>
      <c r="E244" s="57">
        <f>E241+E242+E243</f>
        <v>11036</v>
      </c>
      <c r="F244" s="57">
        <f>F241+F242+F243</f>
        <v>9130</v>
      </c>
      <c r="G244" s="57">
        <f>G241+G242+G243</f>
        <v>8821</v>
      </c>
      <c r="H244" s="57">
        <f>H241+H242+H243</f>
        <v>8456</v>
      </c>
      <c r="I244" s="57">
        <f>I241+I242+I243</f>
        <v>8826</v>
      </c>
      <c r="J244" s="57">
        <f>J241+J242+J243</f>
        <v>8991</v>
      </c>
      <c r="K244" s="57">
        <f>K241+K242+K243</f>
        <v>8257</v>
      </c>
      <c r="L244" s="57">
        <f>L241+L242+L243</f>
        <v>8779</v>
      </c>
      <c r="M244" s="57">
        <f>M241+M242+M243</f>
        <v>8648</v>
      </c>
      <c r="N244" s="57">
        <f>N241+N242+N243</f>
        <v>9007</v>
      </c>
      <c r="O244" s="57">
        <f>O241+O242+O243</f>
        <v>108690</v>
      </c>
      <c r="P244" s="14" t="n">
        <v>18</v>
      </c>
      <c r="Q244" s="79" t="str">
        <f>B244</f>
        <v>50-65</v>
      </c>
      <c r="R244" s="45">
        <f>(C244-C346)*100/C346</f>
        <v>-0.474942254288754562</v>
      </c>
      <c r="S244" s="45">
        <f>(D244-D346)*100/D346</f>
        <v>1.55348424323124723</v>
      </c>
      <c r="T244" s="45">
        <f>(E244-E346)*100/E346</f>
        <v>12.1487729282048669</v>
      </c>
      <c r="U244" s="45">
        <f>(F244-F346)*100/F346</f>
        <v>3.61165489261497452</v>
      </c>
      <c r="V244" s="45">
        <f>(G244-G346)*100/G346</f>
        <v>0.358382160532453486</v>
      </c>
      <c r="W244" s="45">
        <f>(H244-H346)*100/H346</f>
        <v>-0.526424139046554718</v>
      </c>
      <c r="X244" s="45">
        <f>(I244-I346)*100/I346</f>
        <v>1.23301026552732695</v>
      </c>
      <c r="Y244" s="45">
        <f>(J244-J346)*100/J346</f>
        <v>3.84615384615384635</v>
      </c>
      <c r="Z244" s="45">
        <f>(K244-K346)*100/K346</f>
        <v>0.885820758751298243</v>
      </c>
      <c r="AA244" s="45">
        <f>(L244-L346)*100/L346</f>
        <v>0.0256359130657703549</v>
      </c>
      <c r="AB244" s="45">
        <f>(M244-M346)*100/M346</f>
        <v>-0.460405156537753246</v>
      </c>
      <c r="AC244" s="45">
        <f>(N244-N346)*100/N346</f>
        <v>-0.749311294765840241</v>
      </c>
      <c r="AD244" s="45">
        <f>(O244-O346)*100/O346</f>
        <v>1.87649970005998785</v>
      </c>
    </row>
    <row r="245" spans="1:30">
      <c r="A245" s="23"/>
      <c r="B245" s="23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14"/>
      <c r="Q245" s="4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19"/>
    </row>
    <row r="246" spans="1:30">
      <c r="A246" s="28" t="n">
        <v>2018</v>
      </c>
      <c r="B246" s="29" t="s">
        <v>37</v>
      </c>
      <c r="C246" s="58">
        <f>C65</f>
        <v>5685</v>
      </c>
      <c r="D246" s="58">
        <f>D65</f>
        <v>5608</v>
      </c>
      <c r="E246" s="58">
        <f>E65</f>
        <v>6927</v>
      </c>
      <c r="F246" s="58">
        <f>F65</f>
        <v>5470</v>
      </c>
      <c r="G246" s="58">
        <f>G65</f>
        <v>5303</v>
      </c>
      <c r="H246" s="58">
        <f>H65</f>
        <v>4842</v>
      </c>
      <c r="I246" s="58">
        <f>I65</f>
        <v>5344</v>
      </c>
      <c r="J246" s="58">
        <f>J65</f>
        <v>5546</v>
      </c>
      <c r="K246" s="58">
        <f>K65</f>
        <v>5013</v>
      </c>
      <c r="L246" s="58">
        <f>L65</f>
        <v>5201</v>
      </c>
      <c r="M246" s="58">
        <f>M65</f>
        <v>5241</v>
      </c>
      <c r="N246" s="58">
        <f>N65</f>
        <v>5480</v>
      </c>
      <c r="O246" s="58">
        <f>O65</f>
        <v>65660</v>
      </c>
      <c r="P246" s="14" t="n">
        <v>18</v>
      </c>
      <c r="Q246" s="80" t="str">
        <f>B246</f>
        <v>65-70</v>
      </c>
      <c r="R246" s="46">
        <f>(C246-C348)*100/C348</f>
        <v>0.0395935066649069576</v>
      </c>
      <c r="S246" s="46">
        <f>(D246-D348)*100/D348</f>
        <v>3.60243857380380561</v>
      </c>
      <c r="T246" s="46">
        <f>(E246-E348)*100/E348</f>
        <v>17.1238956756985239</v>
      </c>
      <c r="U246" s="46">
        <f>(F246-F348)*100/F348</f>
        <v>6.64327143344543547</v>
      </c>
      <c r="V246" s="46">
        <f>(G246-G348)*100/G348</f>
        <v>0.740881458966565276</v>
      </c>
      <c r="W246" s="46">
        <f>(H246-H348)*100/H348</f>
        <v>-0.605562968284922487</v>
      </c>
      <c r="X246" s="46">
        <f>(I246-I348)*100/I348</f>
        <v>2.19927328361063301</v>
      </c>
      <c r="Y246" s="46">
        <f>(J246-J348)*100/J348</f>
        <v>6.11307758538218682</v>
      </c>
      <c r="Z246" s="46">
        <f>(K246-K348)*100/K348</f>
        <v>1.39563106796116498</v>
      </c>
      <c r="AA246" s="46">
        <f>(L246-L348)*100/L348</f>
        <v>-0.583006785816687412</v>
      </c>
      <c r="AB246" s="46">
        <f>(M246-M348)*100/M348</f>
        <v>0.662633246902909789</v>
      </c>
      <c r="AC246" s="46">
        <f>(N246-N348)*100/N348</f>
        <v>-1.47428982380438693</v>
      </c>
      <c r="AD246" s="46">
        <f>(O246-O348)*100/O348</f>
        <v>3.11860760040361695</v>
      </c>
    </row>
    <row r="247" spans="1:30">
      <c r="A247" s="28" t="n">
        <v>2018</v>
      </c>
      <c r="B247" s="29" t="s">
        <v>38</v>
      </c>
      <c r="C247" s="58">
        <f>C66</f>
        <v>6671</v>
      </c>
      <c r="D247" s="58">
        <f>D66</f>
        <v>6878</v>
      </c>
      <c r="E247" s="58">
        <f>E66</f>
        <v>8192</v>
      </c>
      <c r="F247" s="58">
        <f>F66</f>
        <v>6292</v>
      </c>
      <c r="G247" s="58">
        <f>G66</f>
        <v>5924</v>
      </c>
      <c r="H247" s="58">
        <f>H66</f>
        <v>5555</v>
      </c>
      <c r="I247" s="58">
        <f>I66</f>
        <v>6075</v>
      </c>
      <c r="J247" s="58">
        <f>J66</f>
        <v>6099</v>
      </c>
      <c r="K247" s="58">
        <f>K66</f>
        <v>5582</v>
      </c>
      <c r="L247" s="58">
        <f>L66</f>
        <v>5987</v>
      </c>
      <c r="M247" s="58">
        <f>M66</f>
        <v>5811</v>
      </c>
      <c r="N247" s="58">
        <f>N66</f>
        <v>6371</v>
      </c>
      <c r="O247" s="58">
        <f>O66</f>
        <v>75437</v>
      </c>
      <c r="P247" s="14" t="n">
        <v>18</v>
      </c>
      <c r="Q247" s="80" t="str">
        <f>B247</f>
        <v>70-75</v>
      </c>
      <c r="R247" s="46">
        <f>(C247-C349)*100/C349</f>
        <v>-4.67616904226056551</v>
      </c>
      <c r="S247" s="46">
        <f>(D247-D349)*100/D349</f>
        <v>1.41177337904087885</v>
      </c>
      <c r="T247" s="46">
        <f>(E247-E349)*100/E349</f>
        <v>13.1608937389922982</v>
      </c>
      <c r="U247" s="46">
        <f>(F247-F349)*100/F349</f>
        <v>-0.784483778136949539</v>
      </c>
      <c r="V247" s="46">
        <f>(G247-G349)*100/G349</f>
        <v>-3.5689577992105157</v>
      </c>
      <c r="W247" s="46">
        <f>(H247-H349)*100/H349</f>
        <v>-3.47943182311802257</v>
      </c>
      <c r="X247" s="46">
        <f>(I247-I349)*100/I349</f>
        <v>-0.66225165562913908</v>
      </c>
      <c r="Y247" s="46">
        <f>(J247-J349)*100/J349</f>
        <v>1.84520330633714629</v>
      </c>
      <c r="Z247" s="46">
        <f>(K247-K349)*100/K349</f>
        <v>-2.10881669516418979</v>
      </c>
      <c r="AA247" s="46">
        <f>(L247-L349)*100/L349</f>
        <v>-2.21314822376480214</v>
      </c>
      <c r="AB247" s="46">
        <f>(M247-M349)*100/M349</f>
        <v>-4.13659421784138281</v>
      </c>
      <c r="AC247" s="46">
        <f>(N247-N349)*100/N349</f>
        <v>-3.39285037340308593</v>
      </c>
      <c r="AD247" s="46">
        <f>(O247-O349)*100/O349</f>
        <v>-0.538267063527379719</v>
      </c>
    </row>
    <row r="248" spans="1:30">
      <c r="A248" s="28" t="n">
        <v>2018</v>
      </c>
      <c r="B248" s="29" t="s">
        <v>39</v>
      </c>
      <c r="C248" s="58">
        <f>C67</f>
        <v>12442</v>
      </c>
      <c r="D248" s="58">
        <f>D67</f>
        <v>12480</v>
      </c>
      <c r="E248" s="58">
        <f>E67</f>
        <v>15298</v>
      </c>
      <c r="F248" s="58">
        <f>F67</f>
        <v>11587</v>
      </c>
      <c r="G248" s="58">
        <f>G67</f>
        <v>10758</v>
      </c>
      <c r="H248" s="58">
        <f>H67</f>
        <v>10125</v>
      </c>
      <c r="I248" s="58">
        <f>I67</f>
        <v>10768</v>
      </c>
      <c r="J248" s="58">
        <f>J67</f>
        <v>11237</v>
      </c>
      <c r="K248" s="58">
        <f>K67</f>
        <v>9880</v>
      </c>
      <c r="L248" s="58">
        <f>L67</f>
        <v>10584</v>
      </c>
      <c r="M248" s="58">
        <f>M67</f>
        <v>10711</v>
      </c>
      <c r="N248" s="58">
        <f>N67</f>
        <v>11430</v>
      </c>
      <c r="O248" s="58">
        <f>O67</f>
        <v>137300</v>
      </c>
      <c r="P248" s="14" t="n">
        <v>18</v>
      </c>
      <c r="Q248" s="80" t="str">
        <f>B248</f>
        <v>75-80</v>
      </c>
      <c r="R248" s="46">
        <f>(C248-C350)*100/C350</f>
        <v>-2.03535293886067459</v>
      </c>
      <c r="S248" s="46">
        <f>(D248-D350)*100/D350</f>
        <v>2.58096334045701115</v>
      </c>
      <c r="T248" s="46">
        <f>(E248-E350)*100/E350</f>
        <v>15.9378552482000764</v>
      </c>
      <c r="U248" s="46">
        <f>(F248-F350)*100/F350</f>
        <v>2.58067371962285863</v>
      </c>
      <c r="V248" s="46">
        <f>(G248-G350)*100/G350</f>
        <v>-2.08205338248344596</v>
      </c>
      <c r="W248" s="46">
        <f>(H248-H350)*100/H350</f>
        <v>-2.56225189462287961</v>
      </c>
      <c r="X248" s="46">
        <f>(I248-I350)*100/I350</f>
        <v>0.146480969099490803</v>
      </c>
      <c r="Y248" s="46">
        <f>(J248-J350)*100/J350</f>
        <v>5.12430713099609392</v>
      </c>
      <c r="Z248" s="46">
        <f>(K248-K350)*100/K350</f>
        <v>-2.57851402652467598</v>
      </c>
      <c r="AA248" s="46">
        <f>(L248-L350)*100/L350</f>
        <v>-3.21430204380229512</v>
      </c>
      <c r="AB248" s="46">
        <f>(M248-M350)*100/M350</f>
        <v>-2.54975548731945878</v>
      </c>
      <c r="AC248" s="46">
        <f>(N248-N350)*100/N350</f>
        <v>-3.5137701804368473</v>
      </c>
      <c r="AD248" s="46">
        <f>(O248-O350)*100/O350</f>
        <v>0.888376160069365284</v>
      </c>
    </row>
    <row r="249" spans="1:30">
      <c r="A249" s="28"/>
      <c r="B249" s="115" t="s">
        <v>53</v>
      </c>
      <c r="C249" s="58">
        <f>C246+C247+C248</f>
        <v>24798</v>
      </c>
      <c r="D249" s="58">
        <f>D246+D247+D248</f>
        <v>24966</v>
      </c>
      <c r="E249" s="58">
        <f>E246+E247+E248</f>
        <v>30417</v>
      </c>
      <c r="F249" s="58">
        <f>F246+F247+F248</f>
        <v>23349</v>
      </c>
      <c r="G249" s="58">
        <f>G246+G247+G248</f>
        <v>21985</v>
      </c>
      <c r="H249" s="58">
        <f>H246+H247+H248</f>
        <v>20522</v>
      </c>
      <c r="I249" s="58">
        <f>I246+I247+I248</f>
        <v>22187</v>
      </c>
      <c r="J249" s="58">
        <f>J246+J247+J248</f>
        <v>22882</v>
      </c>
      <c r="K249" s="58">
        <f>K246+K247+K248</f>
        <v>20475</v>
      </c>
      <c r="L249" s="58">
        <f>L246+L247+L248</f>
        <v>21772</v>
      </c>
      <c r="M249" s="58">
        <f>M246+M247+M248</f>
        <v>21763</v>
      </c>
      <c r="N249" s="58">
        <f>N246+N247+N248</f>
        <v>23281</v>
      </c>
      <c r="O249" s="58">
        <f>O246+O247+O248</f>
        <v>278397</v>
      </c>
      <c r="P249" s="14" t="n">
        <v>18</v>
      </c>
      <c r="Q249" s="81" t="str">
        <f>B249</f>
        <v>65-80</v>
      </c>
      <c r="R249" s="46">
        <f>(C249-C351)*100/C351</f>
        <v>-2.29891850363453676</v>
      </c>
      <c r="S249" s="46">
        <f>(D249-D351)*100/D351</f>
        <v>2.48242598388834734</v>
      </c>
      <c r="T249" s="46">
        <f>(E249-E351)*100/E351</f>
        <v>15.4411067043664723</v>
      </c>
      <c r="U249" s="46">
        <f>(F249-F351)*100/F351</f>
        <v>2.55858388421584326</v>
      </c>
      <c r="V249" s="46">
        <f>(G249-G351)*100/G351</f>
        <v>-1.82638206662498881</v>
      </c>
      <c r="W249" s="46">
        <f>(H249-H351)*100/H351</f>
        <v>-2.35988200589970498</v>
      </c>
      <c r="X249" s="46">
        <f>(I249-I351)*100/I351</f>
        <v>0.408431104121646804</v>
      </c>
      <c r="Y249" s="46">
        <f>(J249-J351)*100/J351</f>
        <v>4.46374562014220988</v>
      </c>
      <c r="Z249" s="46">
        <f>(K249-K351)*100/K351</f>
        <v>-1.50449182811992639</v>
      </c>
      <c r="AA249" s="46">
        <f>(L249-L351)*100/L351</f>
        <v>-2.32172098970367191</v>
      </c>
      <c r="AB249" s="46">
        <f>(M249-M351)*100/M351</f>
        <v>-2.23050832228935958</v>
      </c>
      <c r="AC249" s="46">
        <f>(N249-N351)*100/N351</f>
        <v>-3.0079573386659999</v>
      </c>
      <c r="AD249" s="46">
        <f>(O249-O351)*100/O351</f>
        <v>1.01102824456978246</v>
      </c>
    </row>
    <row r="250" spans="1:30">
      <c r="A250" s="23"/>
      <c r="B250" s="23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14"/>
      <c r="Q250" s="4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</row>
    <row r="251" spans="1:30">
      <c r="A251" s="26" t="n">
        <v>2018</v>
      </c>
      <c r="B251" s="27" t="s">
        <v>41</v>
      </c>
      <c r="C251" s="57">
        <f>C68</f>
        <v>15346</v>
      </c>
      <c r="D251" s="57">
        <f>D68</f>
        <v>15584</v>
      </c>
      <c r="E251" s="57">
        <f>E68</f>
        <v>19658</v>
      </c>
      <c r="F251" s="57">
        <f>F68</f>
        <v>14500</v>
      </c>
      <c r="G251" s="57">
        <f>G68</f>
        <v>13819</v>
      </c>
      <c r="H251" s="57">
        <f>H68</f>
        <v>12784</v>
      </c>
      <c r="I251" s="57">
        <f>I68</f>
        <v>13747</v>
      </c>
      <c r="J251" s="57">
        <f>J68</f>
        <v>14500</v>
      </c>
      <c r="K251" s="57">
        <f>K68</f>
        <v>13066</v>
      </c>
      <c r="L251" s="57">
        <f>L68</f>
        <v>13804</v>
      </c>
      <c r="M251" s="57">
        <f>M68</f>
        <v>14291</v>
      </c>
      <c r="N251" s="57">
        <f>N68</f>
        <v>15589</v>
      </c>
      <c r="O251" s="57">
        <f>O68</f>
        <v>176688</v>
      </c>
      <c r="P251" s="14" t="n">
        <v>18</v>
      </c>
      <c r="Q251" s="79" t="str">
        <f>B251</f>
        <v>80-85</v>
      </c>
      <c r="R251" s="45">
        <f>(C251-C353)*100/C353</f>
        <v>-1.07970477326199754</v>
      </c>
      <c r="S251" s="45">
        <f>(D251-D353)*100/D353</f>
        <v>3.49659638054125832</v>
      </c>
      <c r="T251" s="45">
        <f>(E251-E353)*100/E353</f>
        <v>20.5494572882811077</v>
      </c>
      <c r="U251" s="45">
        <f>(F251-F353)*100/F353</f>
        <v>5.66972744497886616</v>
      </c>
      <c r="V251" s="45">
        <f>(G251-G353)*100/G353</f>
        <v>1.17138882787905407</v>
      </c>
      <c r="W251" s="45">
        <f>(H251-H353)*100/H353</f>
        <v>0.465628008408809535</v>
      </c>
      <c r="X251" s="45">
        <f>(I251-I353)*100/I353</f>
        <v>2.6853408029878616</v>
      </c>
      <c r="Y251" s="45">
        <f>(J251-J353)*100/J353</f>
        <v>8.41121495327102764</v>
      </c>
      <c r="Z251" s="45">
        <f>(K251-K353)*100/K353</f>
        <v>2.70195916602802155</v>
      </c>
      <c r="AA251" s="45">
        <f>(L251-L353)*100/L353</f>
        <v>-0.330330872398418762</v>
      </c>
      <c r="AB251" s="45">
        <f>(M251-M353)*100/M353</f>
        <v>0.809452429239044235</v>
      </c>
      <c r="AC251" s="45">
        <f>(N251-N353)*100/N353</f>
        <v>1.61823900396004117</v>
      </c>
      <c r="AD251" s="45">
        <f>(O251-O353)*100/O353</f>
        <v>4.0349397430745384</v>
      </c>
    </row>
    <row r="252" spans="1:30">
      <c r="A252" s="26" t="n">
        <v>2018</v>
      </c>
      <c r="B252" s="27" t="s">
        <v>42</v>
      </c>
      <c r="C252" s="57">
        <f>C69</f>
        <v>15761</v>
      </c>
      <c r="D252" s="57">
        <f>D69</f>
        <v>15943</v>
      </c>
      <c r="E252" s="57">
        <f>E69</f>
        <v>20552</v>
      </c>
      <c r="F252" s="57">
        <f>F69</f>
        <v>14541</v>
      </c>
      <c r="G252" s="57">
        <f>G69</f>
        <v>13562</v>
      </c>
      <c r="H252" s="57">
        <f>H69</f>
        <v>12196</v>
      </c>
      <c r="I252" s="57">
        <f>I69</f>
        <v>13661</v>
      </c>
      <c r="J252" s="57">
        <f>J69</f>
        <v>14340</v>
      </c>
      <c r="K252" s="57">
        <f>K69</f>
        <v>12394</v>
      </c>
      <c r="L252" s="57">
        <f>L69</f>
        <v>13189</v>
      </c>
      <c r="M252" s="57">
        <f>M69</f>
        <v>13392</v>
      </c>
      <c r="N252" s="57">
        <f>N69</f>
        <v>14537</v>
      </c>
      <c r="O252" s="57">
        <f>O69</f>
        <v>174068</v>
      </c>
      <c r="P252" s="14" t="n">
        <v>18</v>
      </c>
      <c r="Q252" s="79" t="str">
        <f>B252</f>
        <v>85-90</v>
      </c>
      <c r="R252" s="45">
        <f>(C252-C354)*100/C354</f>
        <v>-4.18553755433295827</v>
      </c>
      <c r="S252" s="45">
        <f>(D252-D354)*100/D354</f>
        <v>0.732924748846907193</v>
      </c>
      <c r="T252" s="45">
        <f>(E252-E354)*100/E354</f>
        <v>21.2096191557436278</v>
      </c>
      <c r="U252" s="45">
        <f>(F252-F354)*100/F354</f>
        <v>3.59051079290446662</v>
      </c>
      <c r="V252" s="45">
        <f>(G252-G354)*100/G354</f>
        <v>-0.800936254251545066</v>
      </c>
      <c r="W252" s="45">
        <f>(H252-H354)*100/H354</f>
        <v>-3.11792509036024956</v>
      </c>
      <c r="X252" s="45">
        <f>(I252-I354)*100/I354</f>
        <v>1.86983836990361851</v>
      </c>
      <c r="Y252" s="45">
        <f>(J252-J354)*100/J354</f>
        <v>7.18490142950574562</v>
      </c>
      <c r="Z252" s="45">
        <f>(K252-K354)*100/K354</f>
        <v>-1.98691208161167232</v>
      </c>
      <c r="AA252" s="45">
        <f>(L252-L354)*100/L354</f>
        <v>-3.90353194047250405</v>
      </c>
      <c r="AB252" s="45">
        <f>(M252-M354)*100/M354</f>
        <v>-4.19401570296710968</v>
      </c>
      <c r="AC252" s="45">
        <f>(N252-N354)*100/N354</f>
        <v>-5.26710219774848909</v>
      </c>
      <c r="AD252" s="45">
        <f>(O252-O354)*100/O354</f>
        <v>1.19541252269103705</v>
      </c>
    </row>
    <row r="253" spans="1:30">
      <c r="A253" s="26" t="n">
        <v>2018</v>
      </c>
      <c r="B253" s="27" t="s">
        <v>43</v>
      </c>
      <c r="C253" s="57">
        <f>C70</f>
        <v>11827</v>
      </c>
      <c r="D253" s="57">
        <f>D70</f>
        <v>12411</v>
      </c>
      <c r="E253" s="57">
        <f>E70</f>
        <v>15861</v>
      </c>
      <c r="F253" s="57">
        <f>F70</f>
        <v>10929</v>
      </c>
      <c r="G253" s="57">
        <f>G70</f>
        <v>9847</v>
      </c>
      <c r="H253" s="57">
        <f>H70</f>
        <v>9168</v>
      </c>
      <c r="I253" s="57">
        <f>I70</f>
        <v>10347</v>
      </c>
      <c r="J253" s="57">
        <f>J70</f>
        <v>10717</v>
      </c>
      <c r="K253" s="57">
        <f>K70</f>
        <v>9384</v>
      </c>
      <c r="L253" s="57">
        <f>L70</f>
        <v>9945</v>
      </c>
      <c r="M253" s="57">
        <f>M70</f>
        <v>10106</v>
      </c>
      <c r="N253" s="57">
        <f>N70</f>
        <v>11429</v>
      </c>
      <c r="O253" s="57">
        <f>O70</f>
        <v>131971</v>
      </c>
      <c r="P253" s="14" t="n">
        <v>18</v>
      </c>
      <c r="Q253" s="79" t="str">
        <f>B253</f>
        <v>90-95</v>
      </c>
      <c r="R253" s="45">
        <f>(C253-C355)*100/C355</f>
        <v>-4.24450966501366267</v>
      </c>
      <c r="S253" s="45">
        <f>(D253-D355)*100/D355</f>
        <v>3.55228301453870365</v>
      </c>
      <c r="T253" s="45">
        <f>(E253-E355)*100/E355</f>
        <v>24.3780509321884367</v>
      </c>
      <c r="U253" s="45">
        <f>(F253-F355)*100/F355</f>
        <v>5.26113024006164043</v>
      </c>
      <c r="V253" s="45">
        <f>(G253-G355)*100/G355</f>
        <v>-1.9100983688208192</v>
      </c>
      <c r="W253" s="45">
        <f>(H253-H355)*100/H355</f>
        <v>-1.93603593967269223</v>
      </c>
      <c r="X253" s="45">
        <f>(I253-I355)*100/I355</f>
        <v>4.62611861064765684</v>
      </c>
      <c r="Y253" s="45">
        <f>(J253-J355)*100/J355</f>
        <v>9.15943062310610934</v>
      </c>
      <c r="Z253" s="45">
        <f>(K253-K355)*100/K355</f>
        <v>0.851715521642172035</v>
      </c>
      <c r="AA253" s="45">
        <f>(L253-L355)*100/L355</f>
        <v>-3.26345994844608711</v>
      </c>
      <c r="AB253" s="45">
        <f>(M253-M355)*100/M355</f>
        <v>-3.54569315199236446</v>
      </c>
      <c r="AC253" s="45">
        <f>(N253-N355)*100/N355</f>
        <v>-1.457147784100707</v>
      </c>
      <c r="AD253" s="45">
        <f>(O253-O355)*100/O355</f>
        <v>2.91962121935859962</v>
      </c>
    </row>
    <row r="254" spans="1:30">
      <c r="A254" s="26" t="n">
        <v>2018</v>
      </c>
      <c r="B254" s="27" t="s">
        <v>54</v>
      </c>
      <c r="C254" s="57">
        <f>C71</f>
        <v>4860</v>
      </c>
      <c r="D254" s="57">
        <f>D71</f>
        <v>5214</v>
      </c>
      <c r="E254" s="57">
        <f>E71</f>
        <v>6647</v>
      </c>
      <c r="F254" s="57">
        <f>F71</f>
        <v>4525</v>
      </c>
      <c r="G254" s="57">
        <f>G71</f>
        <v>4044</v>
      </c>
      <c r="H254" s="57">
        <f>H71</f>
        <v>3717</v>
      </c>
      <c r="I254" s="57">
        <f>I71</f>
        <v>4151</v>
      </c>
      <c r="J254" s="57">
        <f>J71</f>
        <v>4314</v>
      </c>
      <c r="K254" s="57">
        <f>K71</f>
        <v>3788</v>
      </c>
      <c r="L254" s="57">
        <f>L71</f>
        <v>4070</v>
      </c>
      <c r="M254" s="57">
        <f>M71</f>
        <v>4136</v>
      </c>
      <c r="N254" s="57">
        <f>N71</f>
        <v>4702</v>
      </c>
      <c r="O254" s="57">
        <f>O71</f>
        <v>54168</v>
      </c>
      <c r="P254" s="14" t="n">
        <v>18</v>
      </c>
      <c r="Q254" s="82" t="str">
        <f>B254</f>
        <v>95+</v>
      </c>
      <c r="R254" s="45">
        <f>(C254-C356)*100/C356</f>
        <v>0.139082058414464527</v>
      </c>
      <c r="S254" s="45">
        <f>(D254-D356)*100/D356</f>
        <v>10.9715866765989141</v>
      </c>
      <c r="T254" s="45">
        <f>(E254-E356)*100/E356</f>
        <v>30.9044360198906993</v>
      </c>
      <c r="U254" s="45">
        <f>(F254-F356)*100/F356</f>
        <v>10.8389467238211878</v>
      </c>
      <c r="V254" s="45">
        <f>(G254-G356)*100/G356</f>
        <v>2.2438531066304277</v>
      </c>
      <c r="W254" s="45">
        <f>(H254-H356)*100/H356</f>
        <v>1.15661994829228476</v>
      </c>
      <c r="X254" s="45">
        <f>(I254-I356)*100/I356</f>
        <v>6.73008934884617815</v>
      </c>
      <c r="Y254" s="45">
        <f>(J254-J356)*100/J356</f>
        <v>10.1493680582152432</v>
      </c>
      <c r="Z254" s="45">
        <f>(K254-K356)*100/K356</f>
        <v>3.2082283223213679</v>
      </c>
      <c r="AA254" s="45">
        <f>(L254-L356)*100/L356</f>
        <v>-0.731707317073170671</v>
      </c>
      <c r="AB254" s="45">
        <f>(M254-M356)*100/M356</f>
        <v>-1.74021500267268525</v>
      </c>
      <c r="AC254" s="45">
        <f>(N254-N356)*100/N356</f>
        <v>1.37990513152220795</v>
      </c>
      <c r="AD254" s="45">
        <f>(O254-O356)*100/O356</f>
        <v>6.70343740766275964</v>
      </c>
    </row>
    <row r="256" spans="1:30">
      <c r="A256" s="116" t="s">
        <v>65</v>
      </c>
      <c r="B256" s="117" t="s">
        <v>55</v>
      </c>
      <c r="C256" s="61">
        <f>SUM(C251:C254)</f>
        <v>47794</v>
      </c>
      <c r="D256" s="61">
        <f>SUM(D251:D254)</f>
        <v>49152</v>
      </c>
      <c r="E256" s="61">
        <f>SUM(E251:E254)</f>
        <v>62718</v>
      </c>
      <c r="F256" s="61">
        <f>SUM(F251:F254)</f>
        <v>44495</v>
      </c>
      <c r="G256" s="61">
        <f>SUM(G251:G254)</f>
        <v>41272</v>
      </c>
      <c r="H256" s="61">
        <f>SUM(H251:H254)</f>
        <v>37865</v>
      </c>
      <c r="I256" s="61">
        <f>SUM(I251:I254)</f>
        <v>41906</v>
      </c>
      <c r="J256" s="61">
        <f>SUM(J251:J254)</f>
        <v>43871</v>
      </c>
      <c r="K256" s="61">
        <f>SUM(K251:K254)</f>
        <v>38632</v>
      </c>
      <c r="L256" s="61">
        <f>SUM(L251:L254)</f>
        <v>41008</v>
      </c>
      <c r="M256" s="61">
        <f>SUM(M251:M254)</f>
        <v>41925</v>
      </c>
      <c r="N256" s="61">
        <f>SUM(N251:N254)</f>
        <v>46257</v>
      </c>
      <c r="O256" s="61">
        <f>SUM(O251:O254)</f>
        <v>536895</v>
      </c>
      <c r="P256" s="14" t="n">
        <v>18</v>
      </c>
      <c r="Q256" s="84" t="str">
        <f>B256</f>
        <v>80+</v>
      </c>
      <c r="R256" s="63">
        <f>(C256-C358)*100/C358</f>
        <v>-2.79351197437331589</v>
      </c>
      <c r="S256" s="63">
        <f>(D256-D358)*100/D358</f>
        <v>3.32942666589584446</v>
      </c>
      <c r="T256" s="63">
        <f>(E256-E358)*100/E358</f>
        <v>22.7532281977384265</v>
      </c>
      <c r="U256" s="63">
        <f>(F256-F358)*100/F358</f>
        <v>5.37783382771748464</v>
      </c>
      <c r="V256" s="63">
        <f>(G256-G358)*100/G358</f>
        <v>-0.127043279410519183</v>
      </c>
      <c r="W256" s="63">
        <f>(H256-H358)*100/H358</f>
        <v>-1.23054249512543445</v>
      </c>
      <c r="X256" s="63">
        <f>(I256-I358)*100/I358</f>
        <v>3.27652705383658027</v>
      </c>
      <c r="Y256" s="63">
        <f>(J256-J358)*100/J358</f>
        <v>8.35556214186919632</v>
      </c>
      <c r="Z256" s="63">
        <f>(K256-K358)*100/K358</f>
        <v>0.755036839016756911</v>
      </c>
      <c r="AA256" s="63">
        <f>(L256-L358)*100/L358</f>
        <v>-2.25718031223930415</v>
      </c>
      <c r="AB256" s="63">
        <f>(M256-M358)*100/M358</f>
        <v>-2.13870977154027964</v>
      </c>
      <c r="AC256" s="63">
        <f>(N256-N358)*100/N358</f>
        <v>-1.41724564170325218</v>
      </c>
      <c r="AD256" s="63">
        <f>(O256-O358)*100/O358</f>
        <v>3.08266898088037733</v>
      </c>
    </row>
    <row r="257" spans="1:30">
      <c r="A257" s="120" t="s">
        <v>65</v>
      </c>
      <c r="B257" s="118" t="s">
        <v>56</v>
      </c>
      <c r="C257" s="65">
        <f>C256+C249</f>
        <v>72592</v>
      </c>
      <c r="D257" s="65">
        <f>D256+D249</f>
        <v>74118</v>
      </c>
      <c r="E257" s="65">
        <f>E256+E249</f>
        <v>93135</v>
      </c>
      <c r="F257" s="65">
        <f>F256+F249</f>
        <v>67844</v>
      </c>
      <c r="G257" s="65">
        <f>G256+G249</f>
        <v>63257</v>
      </c>
      <c r="H257" s="65">
        <f>H256+H249</f>
        <v>58387</v>
      </c>
      <c r="I257" s="65">
        <f>I256+I249</f>
        <v>64093</v>
      </c>
      <c r="J257" s="65">
        <f>J256+J249</f>
        <v>66753</v>
      </c>
      <c r="K257" s="65">
        <f>K256+K249</f>
        <v>59107</v>
      </c>
      <c r="L257" s="65">
        <f>L256+L249</f>
        <v>62780</v>
      </c>
      <c r="M257" s="65">
        <f>M256+M249</f>
        <v>63688</v>
      </c>
      <c r="N257" s="65">
        <f>N256+N249</f>
        <v>69538</v>
      </c>
      <c r="O257" s="65">
        <f>O256+O249</f>
        <v>815292</v>
      </c>
      <c r="P257" s="14" t="n">
        <v>18</v>
      </c>
      <c r="Q257" s="84" t="str">
        <f>B257</f>
        <v>65+</v>
      </c>
      <c r="R257" s="63">
        <f>(C257-C359)*100/C359</f>
        <v>-2.62511904921595196</v>
      </c>
      <c r="S257" s="63">
        <f>(D257-D359)*100/D359</f>
        <v>3.04256250912351689</v>
      </c>
      <c r="T257" s="63">
        <f>(E257-E359)*100/E359</f>
        <v>20.2653624521814919</v>
      </c>
      <c r="U257" s="63">
        <f>(F257-F359)*100/F359</f>
        <v>4.3902401495597454</v>
      </c>
      <c r="V257" s="63">
        <f>(G257-G359)*100/G359</f>
        <v>-0.724279447884052541</v>
      </c>
      <c r="W257" s="63">
        <f>(H257-H359)*100/H359</f>
        <v>-1.63045080638028121</v>
      </c>
      <c r="X257" s="63">
        <f>(I257-I359)*100/I359</f>
        <v>2.26532053148671864</v>
      </c>
      <c r="Y257" s="63">
        <f>(J257-J359)*100/J359</f>
        <v>6.9892494660795208</v>
      </c>
      <c r="Z257" s="63">
        <f>(K257-K359)*100/K359</f>
        <v>-0.039319975816100893</v>
      </c>
      <c r="AA257" s="63">
        <f>(L257-L359)*100/L359</f>
        <v>-2.27957257041458794</v>
      </c>
      <c r="AB257" s="63">
        <f>(M257-M359)*100/M359</f>
        <v>-2.17009788673709592</v>
      </c>
      <c r="AC257" s="63">
        <f>(N257-N359)*100/N359</f>
        <v>-1.95558688755727879</v>
      </c>
      <c r="AD257" s="63">
        <f>(O257-O359)*100/O359</f>
        <v>2.36578013867164882</v>
      </c>
    </row>
    <row r="258" spans="1:30">
      <c r="A258" s="120" t="s">
        <v>65</v>
      </c>
      <c r="B258" s="64" t="s">
        <v>57</v>
      </c>
      <c r="C258" s="65">
        <f>C234+C239+C244</f>
        <v>12381</v>
      </c>
      <c r="D258" s="65">
        <f>D234+D239+D244</f>
        <v>11681</v>
      </c>
      <c r="E258" s="65">
        <f>E234+E239+E244</f>
        <v>13969</v>
      </c>
      <c r="F258" s="65">
        <f>F234+F239+F244</f>
        <v>11695</v>
      </c>
      <c r="G258" s="65">
        <f>G234+G239+G244</f>
        <v>11391</v>
      </c>
      <c r="H258" s="65">
        <f>H234+H239+H244</f>
        <v>10941</v>
      </c>
      <c r="I258" s="65">
        <f>I234+I239+I244</f>
        <v>11512</v>
      </c>
      <c r="J258" s="65">
        <f>J234+J239+J244</f>
        <v>11617</v>
      </c>
      <c r="K258" s="65">
        <f>K234+K239+K244</f>
        <v>10601</v>
      </c>
      <c r="L258" s="65">
        <f>L234+L239+L244</f>
        <v>11259</v>
      </c>
      <c r="M258" s="65">
        <f>M234+M239+M244</f>
        <v>11074</v>
      </c>
      <c r="N258" s="65">
        <f>N234+N239+N244</f>
        <v>11461</v>
      </c>
      <c r="O258" s="65">
        <f>O234+O239+O244</f>
        <v>139582</v>
      </c>
      <c r="P258" s="14" t="n">
        <v>18</v>
      </c>
      <c r="Q258" s="84" t="str">
        <f>B258</f>
        <v>0-65</v>
      </c>
      <c r="R258" s="63">
        <f>(C258-C360)*100/C360</f>
        <v>-0.267837364319229954</v>
      </c>
      <c r="S258" s="63">
        <f>(D258-D360)*100/D360</f>
        <v>0.789507744078691953</v>
      </c>
      <c r="T258" s="63">
        <f>(E258-E360)*100/E360</f>
        <v>10.2525651144435681</v>
      </c>
      <c r="U258" s="63">
        <f>(F258-F360)*100/F360</f>
        <v>2.80188990220854848</v>
      </c>
      <c r="V258" s="63">
        <f>(G258-G360)*100/G360</f>
        <v>-0.190576329105605566</v>
      </c>
      <c r="W258" s="63">
        <f>(H258-H360)*100/H360</f>
        <v>-1.03568359639998198</v>
      </c>
      <c r="X258" s="63">
        <f>(I258-I360)*100/I360</f>
        <v>1.49214255802164386</v>
      </c>
      <c r="Y258" s="63">
        <f>(J258-J360)*100/J360</f>
        <v>3.19801012703206888</v>
      </c>
      <c r="Z258" s="63">
        <f>(K258-K360)*100/K360</f>
        <v>-0.546473720008443387</v>
      </c>
      <c r="AA258" s="63">
        <f>(L258-L360)*100/L360</f>
        <v>-0.576197099145638791</v>
      </c>
      <c r="AB258" s="63">
        <f>(M258-M360)*100/M360</f>
        <v>-1.06758386563630681</v>
      </c>
      <c r="AC258" s="63">
        <f>(N258-N360)*100/N360</f>
        <v>-1.57373811108487027</v>
      </c>
      <c r="AD258" s="63">
        <f>(O258-O360)*100/O360</f>
        <v>1.19092281565979219</v>
      </c>
    </row>
    <row r="259" spans="1:30">
      <c r="A259" s="120" t="s">
        <v>65</v>
      </c>
      <c r="B259" s="118" t="s">
        <v>58</v>
      </c>
      <c r="C259" s="65">
        <f>C234+C239</f>
        <v>2794</v>
      </c>
      <c r="D259" s="65">
        <f>D234+D239</f>
        <v>2529</v>
      </c>
      <c r="E259" s="65">
        <f>E234+E239</f>
        <v>2933</v>
      </c>
      <c r="F259" s="65">
        <f>F234+F239</f>
        <v>2565</v>
      </c>
      <c r="G259" s="65">
        <f>G234+G239</f>
        <v>2570</v>
      </c>
      <c r="H259" s="65">
        <f>H234+H239</f>
        <v>2485</v>
      </c>
      <c r="I259" s="65">
        <f>I234+I239</f>
        <v>2686</v>
      </c>
      <c r="J259" s="65">
        <f>J234+J239</f>
        <v>2626</v>
      </c>
      <c r="K259" s="65">
        <f>K234+K239</f>
        <v>2344</v>
      </c>
      <c r="L259" s="65">
        <f>L234+L239</f>
        <v>2480</v>
      </c>
      <c r="M259" s="65">
        <f>M234+M239</f>
        <v>2426</v>
      </c>
      <c r="N259" s="65">
        <f>N234+N239</f>
        <v>2454</v>
      </c>
      <c r="O259" s="65">
        <f>O234+O239</f>
        <v>30892</v>
      </c>
      <c r="P259" s="14" t="n">
        <v>18</v>
      </c>
      <c r="Q259" s="84" t="str">
        <f>B259</f>
        <v>0-50</v>
      </c>
      <c r="R259" s="63">
        <f>(C259-C$361)*100/C$361</f>
        <v>0.449397806938702082</v>
      </c>
      <c r="S259" s="63">
        <f>(D259-D$361)*100/D$361</f>
        <v>-1.88166828322017459</v>
      </c>
      <c r="T259" s="63">
        <f>(E259-E$361)*100/E$361</f>
        <v>3.65789008658773618</v>
      </c>
      <c r="U259" s="63">
        <f>(F259-F$361)*100/F$361</f>
        <v>0.0194969779684148961</v>
      </c>
      <c r="V259" s="63">
        <f>(G259-G$361)*100/G$361</f>
        <v>-2.0299247117125705</v>
      </c>
      <c r="W259" s="63">
        <f>(H259-H$361)*100/H$361</f>
        <v>-2.73020843526763857</v>
      </c>
      <c r="X259" s="63">
        <f>(I259-I$361)*100/I$361</f>
        <v>2.35305325331046955</v>
      </c>
      <c r="Y259" s="63">
        <f>(J259-J$361)*100/J$361</f>
        <v>1.03886110042323976</v>
      </c>
      <c r="Z259" s="63">
        <f>(K259-K$361)*100/K$361</f>
        <v>-5.28336195575310619</v>
      </c>
      <c r="AA259" s="63">
        <f>(L259-L$361)*100/L$361</f>
        <v>-2.64965652600588797</v>
      </c>
      <c r="AB259" s="63">
        <f>(M259-M$361)*100/M$361</f>
        <v>-3.17301935741368979</v>
      </c>
      <c r="AC259" s="63">
        <f>(N259-N$361)*100/N$361</f>
        <v>-4.48574486717913778</v>
      </c>
      <c r="AD259" s="63">
        <f>(O259-O$361)*100/O$361</f>
        <v>-1.14955401783928646</v>
      </c>
    </row>
    <row r="260" spans="1:30">
      <c r="A260" s="22"/>
      <c r="B260" s="66"/>
      <c r="C260" s="52" t="str">
        <f>IF(C257+C258=C229,"r","f")</f>
        <v>r</v>
      </c>
      <c r="D260" s="52" t="str">
        <f>IF(D257+D258=D229,"r","f")</f>
        <v>r</v>
      </c>
      <c r="E260" s="52" t="str">
        <f>IF(E257+E258=E229,"r","f")</f>
        <v>r</v>
      </c>
      <c r="F260" s="52" t="str">
        <f>IF(F257+F258=F229,"r","f")</f>
        <v>r</v>
      </c>
      <c r="G260" s="52" t="str">
        <f>IF(G257+G258=G229,"r","f")</f>
        <v>r</v>
      </c>
      <c r="H260" s="52" t="str">
        <f>IF(H257+H258=H229,"r","f")</f>
        <v>r</v>
      </c>
      <c r="I260" s="52" t="str">
        <f>IF(I257+I258=I229,"r","f")</f>
        <v>r</v>
      </c>
      <c r="J260" s="52" t="str">
        <f>IF(J257+J258=J229,"r","f")</f>
        <v>r</v>
      </c>
      <c r="K260" s="52" t="str">
        <f>IF(K257+K258=K229,"r","f")</f>
        <v>r</v>
      </c>
      <c r="L260" s="52" t="str">
        <f>IF(L257+L258=L229,"r","f")</f>
        <v>r</v>
      </c>
      <c r="M260" s="52" t="str">
        <f>IF(M257+M258=M229,"r","f")</f>
        <v>r</v>
      </c>
      <c r="N260" s="52" t="str">
        <f>IF(N257+N258=N229,"r","f")</f>
        <v>r</v>
      </c>
      <c r="O260" s="52" t="str">
        <f>IF(O257+O258=O229,"r","f")</f>
        <v>r</v>
      </c>
      <c r="P260" s="14"/>
      <c r="Q260" s="41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19"/>
    </row>
    <row r="261" spans="1:30">
      <c r="A261" s="21"/>
      <c r="B261" s="2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14"/>
      <c r="Q261" s="38" t="s">
        <v>67</v>
      </c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19"/>
    </row>
    <row r="262" spans="1:30">
      <c r="A262" s="113" t="s">
        <v>68</v>
      </c>
      <c r="B262" s="33" t="s">
        <v>66</v>
      </c>
      <c r="C262" s="56">
        <f>C72</f>
        <v>96033</v>
      </c>
      <c r="D262" s="56">
        <f>D72</f>
        <v>90649</v>
      </c>
      <c r="E262" s="56">
        <f>E72</f>
        <v>82934</v>
      </c>
      <c r="F262" s="56">
        <f>F72</f>
        <v>73204</v>
      </c>
      <c r="G262" s="56">
        <f>G72</f>
        <v>75683</v>
      </c>
      <c r="H262" s="56">
        <f>H72</f>
        <v>69644</v>
      </c>
      <c r="I262" s="56">
        <f>I72</f>
        <v>71411</v>
      </c>
      <c r="J262" s="56">
        <f>J72</f>
        <v>71488</v>
      </c>
      <c r="K262" s="56">
        <f>K72</f>
        <v>69391</v>
      </c>
      <c r="L262" s="56">
        <f>L72</f>
        <v>75229</v>
      </c>
      <c r="M262" s="56">
        <f>M72</f>
        <v>74987</v>
      </c>
      <c r="N262" s="56">
        <f>N72</f>
        <v>81610</v>
      </c>
      <c r="O262" s="56">
        <f>O72</f>
        <v>932263</v>
      </c>
      <c r="P262" s="41" t="s">
        <v>5</v>
      </c>
      <c r="Q262" s="77" t="str">
        <f>A262</f>
        <v>2017</v>
      </c>
      <c r="R262" s="40" t="s">
        <v>12</v>
      </c>
      <c r="S262" s="40" t="s">
        <v>13</v>
      </c>
      <c r="T262" s="40" t="s">
        <v>14</v>
      </c>
      <c r="U262" s="40" t="s">
        <v>15</v>
      </c>
      <c r="V262" s="40" t="s">
        <v>16</v>
      </c>
      <c r="W262" s="40" t="s">
        <v>17</v>
      </c>
      <c r="X262" s="40" t="s">
        <v>18</v>
      </c>
      <c r="Y262" s="40" t="s">
        <v>19</v>
      </c>
      <c r="Z262" s="40" t="s">
        <v>20</v>
      </c>
      <c r="AA262" s="40" t="s">
        <v>21</v>
      </c>
      <c r="AB262" s="40" t="s">
        <v>22</v>
      </c>
      <c r="AC262" s="40" t="s">
        <v>23</v>
      </c>
      <c r="AD262" s="14" t="s">
        <v>25</v>
      </c>
    </row>
    <row r="263" spans="1:30">
      <c r="A263" s="32"/>
      <c r="B263" s="33" t="s">
        <v>66</v>
      </c>
      <c r="C263" s="56">
        <f>C268+C273+C278+C283+C290</f>
        <v>96033</v>
      </c>
      <c r="D263" s="56">
        <f>D268+D273+D278+D283+D290</f>
        <v>90649</v>
      </c>
      <c r="E263" s="56">
        <f>E268+E273+E278+E283+E290</f>
        <v>82934</v>
      </c>
      <c r="F263" s="56">
        <f>F268+F273+F278+F283+F290</f>
        <v>73204</v>
      </c>
      <c r="G263" s="56">
        <f>G268+G273+G278+G283+G290</f>
        <v>75683</v>
      </c>
      <c r="H263" s="56">
        <f>H268+H273+H278+H283+H290</f>
        <v>69644</v>
      </c>
      <c r="I263" s="56">
        <f>I268+I273+I278+I283+I290</f>
        <v>71411</v>
      </c>
      <c r="J263" s="56">
        <f>J268+J273+J278+J283+J290</f>
        <v>71488</v>
      </c>
      <c r="K263" s="56">
        <f>K268+K273+K278+K283+K290</f>
        <v>69391</v>
      </c>
      <c r="L263" s="56">
        <f>L268+L273+L278+L283+L290</f>
        <v>75229</v>
      </c>
      <c r="M263" s="56">
        <f>M268+M273+M278+M283+M290</f>
        <v>74987</v>
      </c>
      <c r="N263" s="56">
        <f>N268+N273+N278+N283+N290</f>
        <v>81610</v>
      </c>
      <c r="O263" s="56">
        <f>O268+O273+O278+O283+O290</f>
        <v>932263</v>
      </c>
      <c r="P263" s="14" t="n">
        <v>17</v>
      </c>
      <c r="Q263" s="78" t="str">
        <f>B263</f>
        <v> 0+</v>
      </c>
      <c r="R263" s="43">
        <f>(C263-C331)*100/C331</f>
        <v>10.4294055247475228</v>
      </c>
      <c r="S263" s="43">
        <f>(D263-D331)*100/D331</f>
        <v>8.53697960943019041</v>
      </c>
      <c r="T263" s="43">
        <f>(E263-E331)*100/E331</f>
        <v>-7.9648767495734436</v>
      </c>
      <c r="U263" s="43">
        <f>(F263-F331)*100/F331</f>
        <v>-4.14184137127293184</v>
      </c>
      <c r="V263" s="43">
        <f>(G263-G331)*100/G331</f>
        <v>0.734381499043340824</v>
      </c>
      <c r="W263" s="43">
        <f>(H263-H331)*100/H331</f>
        <v>-1.08826484780269928</v>
      </c>
      <c r="X263" s="43">
        <f>(I263-I331)*100/I331</f>
        <v>-3.51950929528750533</v>
      </c>
      <c r="Y263" s="43">
        <f>(J263-J331)*100/J331</f>
        <v>-2.93451732366588924</v>
      </c>
      <c r="Z263" s="43">
        <f>(K263-K331)*100/K331</f>
        <v>-0.571002801280994987</v>
      </c>
      <c r="AA263" s="43">
        <f>(L263-L331)*100/L331</f>
        <v>-0.449590604581920417</v>
      </c>
      <c r="AB263" s="43">
        <f>(M263-M331)*100/M331</f>
        <v>-1.71343187723845514</v>
      </c>
      <c r="AC263" s="43">
        <f>(N263-N331)*100/N331</f>
        <v>-1.16175210505121451</v>
      </c>
      <c r="AD263" s="43">
        <f>(O263-O331)*100/O331</f>
        <v>-0.227528363454621152</v>
      </c>
    </row>
    <row r="264" spans="1:30">
      <c r="A264" s="20"/>
      <c r="B264" s="1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14"/>
      <c r="Q264" s="77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1:30">
      <c r="A265" s="26" t="n">
        <v>2017</v>
      </c>
      <c r="B265" s="27" t="s">
        <v>26</v>
      </c>
      <c r="C265" s="57">
        <f>C73</f>
        <v>337</v>
      </c>
      <c r="D265" s="57">
        <f>D73</f>
        <v>280</v>
      </c>
      <c r="E265" s="57">
        <f>E73</f>
        <v>355</v>
      </c>
      <c r="F265" s="57">
        <f>F73</f>
        <v>296</v>
      </c>
      <c r="G265" s="57">
        <f>G73</f>
        <v>298</v>
      </c>
      <c r="H265" s="57">
        <f>H73</f>
        <v>287</v>
      </c>
      <c r="I265" s="57">
        <f>I73</f>
        <v>304</v>
      </c>
      <c r="J265" s="57">
        <f>J73</f>
        <v>297</v>
      </c>
      <c r="K265" s="57">
        <f>K73</f>
        <v>269</v>
      </c>
      <c r="L265" s="57">
        <f>L73</f>
        <v>297</v>
      </c>
      <c r="M265" s="57">
        <f>M73</f>
        <v>246</v>
      </c>
      <c r="N265" s="57">
        <f>N73</f>
        <v>307</v>
      </c>
      <c r="O265" s="57">
        <f>O73</f>
        <v>3573</v>
      </c>
      <c r="P265" s="14" t="n">
        <v>17</v>
      </c>
      <c r="Q265" s="79" t="str">
        <f>B265</f>
        <v>0-15</v>
      </c>
      <c r="R265" s="45">
        <f>(C265-C333)*100/C333</f>
        <v>5.14820592823712975</v>
      </c>
      <c r="S265" s="45">
        <f>(D265-D333)*100/D333</f>
        <v>-6.35451505016722429</v>
      </c>
      <c r="T265" s="45">
        <f>(E265-E333)*100/E333</f>
        <v>3.12273057371096607</v>
      </c>
      <c r="U265" s="45">
        <f>(F265-F333)*100/F333</f>
        <v>-0.168634064080944368</v>
      </c>
      <c r="V265" s="45">
        <f>(G265-G333)*100/G333</f>
        <v>3.02506482281763178</v>
      </c>
      <c r="W265" s="45">
        <f>(H265-H333)*100/H333</f>
        <v>-4.65116279069767469</v>
      </c>
      <c r="X265" s="45">
        <f>(I265-I333)*100/I333</f>
        <v>-0.896495517522412477</v>
      </c>
      <c r="Y265" s="45">
        <f>(J265-J333)*100/J333</f>
        <v>-0.585774058577405832</v>
      </c>
      <c r="Z265" s="45">
        <f>(K265-K333)*100/K333</f>
        <v>-5.28169014084507005</v>
      </c>
      <c r="AA265" s="45">
        <f>(L265-L333)*100/L333</f>
        <v>-0.502512562814070307</v>
      </c>
      <c r="AB265" s="45">
        <f>(M265-M333)*100/M333</f>
        <v>-13.4564643799472297</v>
      </c>
      <c r="AC265" s="45">
        <f>(N265-N333)*100/N333</f>
        <v>-1.60256410256410264</v>
      </c>
      <c r="AD265" s="45">
        <f>(O265-O333)*100/O333</f>
        <v>-1.69887887750189144</v>
      </c>
    </row>
    <row r="266" spans="1:30">
      <c r="A266" s="26" t="n">
        <v>2017</v>
      </c>
      <c r="B266" s="27" t="s">
        <v>27</v>
      </c>
      <c r="C266" s="57">
        <f>C74</f>
        <v>397</v>
      </c>
      <c r="D266" s="57">
        <f>D74</f>
        <v>346</v>
      </c>
      <c r="E266" s="57">
        <f>E74</f>
        <v>342</v>
      </c>
      <c r="F266" s="57">
        <f>F74</f>
        <v>333</v>
      </c>
      <c r="G266" s="57">
        <f>G74</f>
        <v>358</v>
      </c>
      <c r="H266" s="57">
        <f>H74</f>
        <v>354</v>
      </c>
      <c r="I266" s="57">
        <f>I74</f>
        <v>332</v>
      </c>
      <c r="J266" s="57">
        <f>J74</f>
        <v>344</v>
      </c>
      <c r="K266" s="57">
        <f>K74</f>
        <v>351</v>
      </c>
      <c r="L266" s="57">
        <f>L74</f>
        <v>320</v>
      </c>
      <c r="M266" s="57">
        <f>M74</f>
        <v>325</v>
      </c>
      <c r="N266" s="57">
        <f>N74</f>
        <v>353</v>
      </c>
      <c r="O266" s="57">
        <f>O74</f>
        <v>4155</v>
      </c>
      <c r="P266" s="14" t="n">
        <v>17</v>
      </c>
      <c r="Q266" s="79" t="str">
        <f>B266</f>
        <v>15-30</v>
      </c>
      <c r="R266" s="45">
        <f>(C266-C334)*100/C334</f>
        <v>7.66101694915254239</v>
      </c>
      <c r="S266" s="45">
        <f>(D266-D334)*100/D334</f>
        <v>3.20656226696495139</v>
      </c>
      <c r="T266" s="45">
        <f>(E266-E334)*100/E334</f>
        <v>-2.9787234042553191</v>
      </c>
      <c r="U266" s="45">
        <f>(F266-F334)*100/F334</f>
        <v>0.985595147839272201</v>
      </c>
      <c r="V266" s="45">
        <f>(G266-G334)*100/G334</f>
        <v>-0.555555555555555536</v>
      </c>
      <c r="W266" s="45">
        <f>(H266-H334)*100/H334</f>
        <v>2.3121387283236996</v>
      </c>
      <c r="X266" s="45">
        <f>(I266-I334)*100/I334</f>
        <v>-9.72127804214819768</v>
      </c>
      <c r="Y266" s="45">
        <f>(J266-J334)*100/J334</f>
        <v>-4.97237569060773499</v>
      </c>
      <c r="Z266" s="45">
        <f>(K266-K334)*100/K334</f>
        <v>3.00807043286867204</v>
      </c>
      <c r="AA266" s="45">
        <f>(L266-L334)*100/L334</f>
        <v>-5.81309786607799861</v>
      </c>
      <c r="AB266" s="45">
        <f>(M266-M334)*100/M334</f>
        <v>-3.34572490706319714</v>
      </c>
      <c r="AC266" s="45">
        <f>(N266-N334)*100/N334</f>
        <v>5.13775130305286698</v>
      </c>
      <c r="AD266" s="45">
        <f>(O266-O334)*100/O334</f>
        <v>-0.46712181099532879</v>
      </c>
    </row>
    <row r="267" spans="1:30">
      <c r="A267" s="26" t="n">
        <v>2017</v>
      </c>
      <c r="B267" s="27" t="s">
        <v>29</v>
      </c>
      <c r="C267" s="57">
        <f>C75</f>
        <v>232</v>
      </c>
      <c r="D267" s="57">
        <f>D75</f>
        <v>207</v>
      </c>
      <c r="E267" s="57">
        <f>E75</f>
        <v>241</v>
      </c>
      <c r="F267" s="57">
        <f>F75</f>
        <v>252</v>
      </c>
      <c r="G267" s="57">
        <f>G75</f>
        <v>242</v>
      </c>
      <c r="H267" s="57">
        <f>H75</f>
        <v>245</v>
      </c>
      <c r="I267" s="57">
        <f>I75</f>
        <v>227</v>
      </c>
      <c r="J267" s="57">
        <f>J75</f>
        <v>226</v>
      </c>
      <c r="K267" s="57">
        <f>K75</f>
        <v>217</v>
      </c>
      <c r="L267" s="57">
        <f>L75</f>
        <v>210</v>
      </c>
      <c r="M267" s="57">
        <f>M75</f>
        <v>211</v>
      </c>
      <c r="N267" s="57">
        <f>N75</f>
        <v>203</v>
      </c>
      <c r="O267" s="57">
        <f>O75</f>
        <v>2713</v>
      </c>
      <c r="P267" s="14" t="n">
        <v>17</v>
      </c>
      <c r="Q267" s="79" t="str">
        <f>B267</f>
        <v>30-35</v>
      </c>
      <c r="R267" s="45">
        <f>(C267-C335)*100/C335</f>
        <v>-3.13152400835073053</v>
      </c>
      <c r="S267" s="45">
        <f>(D267-D335)*100/D335</f>
        <v>-2.12765957446808507</v>
      </c>
      <c r="T267" s="45">
        <f>(E267-E335)*100/E335</f>
        <v>1.15424973767051409</v>
      </c>
      <c r="U267" s="45">
        <f>(F267-F335)*100/F335</f>
        <v>10.405257393209201</v>
      </c>
      <c r="V267" s="45">
        <f>(G267-G335)*100/G335</f>
        <v>8.76404494382022392</v>
      </c>
      <c r="W267" s="45">
        <f>(H267-H335)*100/H335</f>
        <v>10.2362204724409445</v>
      </c>
      <c r="X267" s="45">
        <f>(I267-I335)*100/I335</f>
        <v>-0.329308452250274453</v>
      </c>
      <c r="Y267" s="45">
        <f>(J267-J335)*100/J335</f>
        <v>-1.09409190371991238</v>
      </c>
      <c r="Z267" s="45">
        <f>(K267-K335)*100/K335</f>
        <v>3.82775119617224888</v>
      </c>
      <c r="AA267" s="45">
        <f>(L267-L335)*100/L335</f>
        <v>-4.65380249716231553</v>
      </c>
      <c r="AB267" s="45">
        <f>(M267-M335)*100/M335</f>
        <v>1.19904076738609122</v>
      </c>
      <c r="AC267" s="45">
        <f>(N267-N335)*100/N335</f>
        <v>-4.47058823529411775</v>
      </c>
      <c r="AD267" s="45">
        <f>(O267-O335)*100/O335</f>
        <v>1.65807962529274011</v>
      </c>
    </row>
    <row r="268" spans="1:30">
      <c r="A268" s="26"/>
      <c r="B268" s="114" t="s">
        <v>50</v>
      </c>
      <c r="C268" s="57">
        <f>C265+C266+C267</f>
        <v>966</v>
      </c>
      <c r="D268" s="57">
        <f>D265+D266+D267</f>
        <v>833</v>
      </c>
      <c r="E268" s="57">
        <f>E265+E266+E267</f>
        <v>938</v>
      </c>
      <c r="F268" s="57">
        <f>F265+F266+F267</f>
        <v>881</v>
      </c>
      <c r="G268" s="57">
        <f>G265+G266+G267</f>
        <v>898</v>
      </c>
      <c r="H268" s="57">
        <f>H265+H266+H267</f>
        <v>886</v>
      </c>
      <c r="I268" s="57">
        <f>I265+I266+I267</f>
        <v>863</v>
      </c>
      <c r="J268" s="57">
        <f>J265+J266+J267</f>
        <v>867</v>
      </c>
      <c r="K268" s="57">
        <f>K265+K266+K267</f>
        <v>837</v>
      </c>
      <c r="L268" s="57">
        <f>L265+L266+L267</f>
        <v>827</v>
      </c>
      <c r="M268" s="57">
        <f>M265+M266+M267</f>
        <v>782</v>
      </c>
      <c r="N268" s="57">
        <f>N265+N266+N267</f>
        <v>863</v>
      </c>
      <c r="O268" s="57">
        <f>O265+O266+O267</f>
        <v>10441</v>
      </c>
      <c r="P268" s="14" t="n">
        <v>17</v>
      </c>
      <c r="Q268" s="79" t="str">
        <f>B268</f>
        <v>0-35</v>
      </c>
      <c r="R268" s="45">
        <f>(C268-C336)*100/C336</f>
        <v>4.01076716016150758</v>
      </c>
      <c r="S268" s="45">
        <f>(D268-D336)*100/D336</f>
        <v>-1.5075376884422111</v>
      </c>
      <c r="T268" s="45">
        <f>(E268-E336)*100/E336</f>
        <v>0.320855614973262027</v>
      </c>
      <c r="U268" s="45">
        <f>(F268-F336)*100/F336</f>
        <v>3.10122878876536001</v>
      </c>
      <c r="V268" s="45">
        <f>(G268-G336)*100/G336</f>
        <v>3.0111843991970173</v>
      </c>
      <c r="W268" s="45">
        <f>(H268-H336)*100/H336</f>
        <v>1.92694851883807878</v>
      </c>
      <c r="X268" s="45">
        <f>(I268-I336)*100/I336</f>
        <v>-4.35023552230534793</v>
      </c>
      <c r="Y268" s="45">
        <f>(J268-J336)*100/J336</f>
        <v>-2.5021085184143943</v>
      </c>
      <c r="Z268" s="45">
        <f>(K268-K336)*100/K336</f>
        <v>0.389805097451274349</v>
      </c>
      <c r="AA268" s="45">
        <f>(L268-L336)*100/L336</f>
        <v>-3.66919044845661046</v>
      </c>
      <c r="AB268" s="45">
        <f>(M268-M336)*100/M336</f>
        <v>-5.66948130277442708</v>
      </c>
      <c r="AC268" s="45">
        <f>(N268-N336)*100/N336</f>
        <v>0.319674513222900281</v>
      </c>
      <c r="AD268" s="45">
        <f>(O268-O336)*100/O336</f>
        <v>-0.353120824584844462</v>
      </c>
    </row>
    <row r="269" spans="1:30">
      <c r="A269" s="22"/>
      <c r="B269" s="8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Q269" s="40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1:30">
      <c r="A270" s="28" t="n">
        <v>2017</v>
      </c>
      <c r="B270" s="29" t="s">
        <v>30</v>
      </c>
      <c r="C270" s="58">
        <f>C76</f>
        <v>300</v>
      </c>
      <c r="D270" s="58">
        <f>D76</f>
        <v>311</v>
      </c>
      <c r="E270" s="58">
        <f>E76</f>
        <v>310</v>
      </c>
      <c r="F270" s="58">
        <f>F76</f>
        <v>292</v>
      </c>
      <c r="G270" s="58">
        <f>G76</f>
        <v>360</v>
      </c>
      <c r="H270" s="58">
        <f>H76</f>
        <v>297</v>
      </c>
      <c r="I270" s="58">
        <f>I76</f>
        <v>278</v>
      </c>
      <c r="J270" s="58">
        <f>J76</f>
        <v>316</v>
      </c>
      <c r="K270" s="58">
        <f>K76</f>
        <v>303</v>
      </c>
      <c r="L270" s="58">
        <f>L76</f>
        <v>339</v>
      </c>
      <c r="M270" s="58">
        <f>M76</f>
        <v>317</v>
      </c>
      <c r="N270" s="58">
        <f>N76</f>
        <v>329</v>
      </c>
      <c r="O270" s="58">
        <f>O76</f>
        <v>3752</v>
      </c>
      <c r="P270" s="14" t="n">
        <v>17</v>
      </c>
      <c r="Q270" s="80" t="str">
        <f>B270</f>
        <v>35-40</v>
      </c>
      <c r="R270" s="46">
        <f>(C270-C338)*100/C338</f>
        <v>-0.908340214698596071</v>
      </c>
      <c r="S270" s="46">
        <f>(D270-D338)*100/D338</f>
        <v>3.58034970857618662</v>
      </c>
      <c r="T270" s="46">
        <f>(E270-E338)*100/E338</f>
        <v>-7.87518573551263046</v>
      </c>
      <c r="U270" s="46">
        <f>(F270-F338)*100/F338</f>
        <v>-5.27169505271695016</v>
      </c>
      <c r="V270" s="46">
        <f>(G270-G338)*100/G338</f>
        <v>6.19469026548672552</v>
      </c>
      <c r="W270" s="46">
        <f>(H270-H338)*100/H338</f>
        <v>-4.88390712570056085</v>
      </c>
      <c r="X270" s="46">
        <f>(I270-I338)*100/I338</f>
        <v>-9.88654781199351618</v>
      </c>
      <c r="Y270" s="46">
        <f>(J270-J338)*100/J338</f>
        <v>-1.48090413094310218</v>
      </c>
      <c r="Z270" s="46">
        <f>(K270-K338)*100/K338</f>
        <v>0.748129675810473849</v>
      </c>
      <c r="AA270" s="46">
        <f>(L270-L338)*100/L338</f>
        <v>6.85579196217494058</v>
      </c>
      <c r="AB270" s="46">
        <f>(M270-M338)*100/M338</f>
        <v>-1.78156467854376448</v>
      </c>
      <c r="AC270" s="46">
        <f>(N270-N338)*100/N338</f>
        <v>-0.679245283018867863</v>
      </c>
      <c r="AD270" s="46">
        <f>(O270-O338)*100/O338</f>
        <v>-1.26965331228208678</v>
      </c>
    </row>
    <row r="271" spans="1:30">
      <c r="A271" s="28" t="n">
        <v>2017</v>
      </c>
      <c r="B271" s="29" t="s">
        <v>31</v>
      </c>
      <c r="C271" s="58">
        <f>C77</f>
        <v>486</v>
      </c>
      <c r="D271" s="58">
        <f>D77</f>
        <v>463</v>
      </c>
      <c r="E271" s="58">
        <f>E77</f>
        <v>434</v>
      </c>
      <c r="F271" s="58">
        <f>F77</f>
        <v>413</v>
      </c>
      <c r="G271" s="58">
        <f>G77</f>
        <v>473</v>
      </c>
      <c r="H271" s="58">
        <f>H77</f>
        <v>443</v>
      </c>
      <c r="I271" s="58">
        <f>I77</f>
        <v>444</v>
      </c>
      <c r="J271" s="58">
        <f>J77</f>
        <v>464</v>
      </c>
      <c r="K271" s="58">
        <f>K77</f>
        <v>409</v>
      </c>
      <c r="L271" s="58">
        <f>L77</f>
        <v>421</v>
      </c>
      <c r="M271" s="58">
        <f>M77</f>
        <v>419</v>
      </c>
      <c r="N271" s="58">
        <f>N77</f>
        <v>445</v>
      </c>
      <c r="O271" s="58">
        <f>O77</f>
        <v>5314</v>
      </c>
      <c r="P271" s="14" t="n">
        <v>17</v>
      </c>
      <c r="Q271" s="80" t="str">
        <f>B271</f>
        <v>40-45</v>
      </c>
      <c r="R271" s="46">
        <f>(C271-C339)*100/C339</f>
        <v>-1.96671709531013601</v>
      </c>
      <c r="S271" s="46">
        <f>(D271-D339)*100/D339</f>
        <v>-1.69851380042462852</v>
      </c>
      <c r="T271" s="46">
        <f>(E271-E339)*100/E339</f>
        <v>-14.0594059405940595</v>
      </c>
      <c r="U271" s="46">
        <f>(F271-F339)*100/F339</f>
        <v>-6.40226628895184113</v>
      </c>
      <c r="V271" s="46">
        <f>(G271-G339)*100/G339</f>
        <v>1.06837606837606836</v>
      </c>
      <c r="W271" s="46">
        <f>(H271-H339)*100/H339</f>
        <v>-0.281373100731570069</v>
      </c>
      <c r="X271" s="46">
        <f>(I271-I339)*100/I339</f>
        <v>-3.79198266522210181</v>
      </c>
      <c r="Y271" s="46">
        <f>(J271-J339)*100/J339</f>
        <v>0.65075921908893708</v>
      </c>
      <c r="Z271" s="46">
        <f>(K271-K339)*100/K339</f>
        <v>-5.81462291306850876</v>
      </c>
      <c r="AA271" s="46">
        <f>(L271-L339)*100/L339</f>
        <v>-5.28683914510686126</v>
      </c>
      <c r="AB271" s="46">
        <f>(M271-M339)*100/M339</f>
        <v>-7.60749724366041935</v>
      </c>
      <c r="AC271" s="46">
        <f>(N271-N339)*100/N339</f>
        <v>-2.62582056892778981</v>
      </c>
      <c r="AD271" s="46">
        <f>(O271-O339)*100/O339</f>
        <v>-4.02745168864005798</v>
      </c>
    </row>
    <row r="272" spans="1:30">
      <c r="A272" s="28" t="n">
        <v>2017</v>
      </c>
      <c r="B272" s="29" t="s">
        <v>32</v>
      </c>
      <c r="C272" s="58">
        <f>C78</f>
        <v>1088</v>
      </c>
      <c r="D272" s="58">
        <f>D78</f>
        <v>967</v>
      </c>
      <c r="E272" s="58">
        <f>E78</f>
        <v>1093</v>
      </c>
      <c r="F272" s="58">
        <f>F78</f>
        <v>1001</v>
      </c>
      <c r="G272" s="58">
        <f>G78</f>
        <v>999</v>
      </c>
      <c r="H272" s="58">
        <f>H78</f>
        <v>970</v>
      </c>
      <c r="I272" s="58">
        <f>I78</f>
        <v>942</v>
      </c>
      <c r="J272" s="58">
        <f>J78</f>
        <v>942</v>
      </c>
      <c r="K272" s="58">
        <f>K78</f>
        <v>968</v>
      </c>
      <c r="L272" s="58">
        <f>L78</f>
        <v>930</v>
      </c>
      <c r="M272" s="58">
        <f>M78</f>
        <v>934</v>
      </c>
      <c r="N272" s="58">
        <f>N78</f>
        <v>918</v>
      </c>
      <c r="O272" s="58">
        <f>O78</f>
        <v>11752</v>
      </c>
      <c r="P272" s="14" t="n">
        <v>17</v>
      </c>
      <c r="Q272" s="80" t="str">
        <f>B272</f>
        <v>45-50</v>
      </c>
      <c r="R272" s="46">
        <f>(C272-C340)*100/C340</f>
        <v>3.20132795826416894</v>
      </c>
      <c r="S272" s="46">
        <f>(D272-D340)*100/D340</f>
        <v>0.676730869338886087</v>
      </c>
      <c r="T272" s="46">
        <f>(E272-E340)*100/E340</f>
        <v>3.79867046533713193</v>
      </c>
      <c r="U272" s="46">
        <f>(F272-F340)*100/F340</f>
        <v>4.21655387818844396</v>
      </c>
      <c r="V272" s="46">
        <f>(G272-G340)*100/G340</f>
        <v>5.77024880889359437</v>
      </c>
      <c r="W272" s="46">
        <f>(H272-H340)*100/H340</f>
        <v>4.41334768568353031</v>
      </c>
      <c r="X272" s="46">
        <f>(I272-I340)*100/I340</f>
        <v>-1.05042016806722693</v>
      </c>
      <c r="Y272" s="46">
        <f>(J272-J340)*100/J340</f>
        <v>1.50862068965517242</v>
      </c>
      <c r="Z272" s="46">
        <f>(K272-K340)*100/K340</f>
        <v>6.84326710816777073</v>
      </c>
      <c r="AA272" s="46">
        <f>(L272-L340)*100/L340</f>
        <v>0.296575896468050715</v>
      </c>
      <c r="AB272" s="46">
        <f>(M272-M340)*100/M340</f>
        <v>3.74895862260483215</v>
      </c>
      <c r="AC272" s="46">
        <f>(N272-N340)*100/N340</f>
        <v>-0.298669562856367108</v>
      </c>
      <c r="AD272" s="46">
        <f>(O272-O340)*100/O340</f>
        <v>2.76320391745365512</v>
      </c>
    </row>
    <row r="273" spans="1:30">
      <c r="A273" s="28"/>
      <c r="B273" s="115" t="s">
        <v>51</v>
      </c>
      <c r="C273" s="58">
        <f>C270+C271+C272</f>
        <v>1874</v>
      </c>
      <c r="D273" s="58">
        <f>D270+D271+D272</f>
        <v>1741</v>
      </c>
      <c r="E273" s="58">
        <f>E270+E271+E272</f>
        <v>1837</v>
      </c>
      <c r="F273" s="58">
        <f>F270+F271+F272</f>
        <v>1706</v>
      </c>
      <c r="G273" s="58">
        <f>G270+G271+G272</f>
        <v>1832</v>
      </c>
      <c r="H273" s="58">
        <f>H270+H271+H272</f>
        <v>1710</v>
      </c>
      <c r="I273" s="58">
        <f>I270+I271+I272</f>
        <v>1664</v>
      </c>
      <c r="J273" s="58">
        <f>J270+J271+J272</f>
        <v>1722</v>
      </c>
      <c r="K273" s="58">
        <f>K270+K271+K272</f>
        <v>1680</v>
      </c>
      <c r="L273" s="58">
        <f>L270+L271+L272</f>
        <v>1690</v>
      </c>
      <c r="M273" s="58">
        <f>M270+M271+M272</f>
        <v>1670</v>
      </c>
      <c r="N273" s="58">
        <f>N270+N271+N272</f>
        <v>1692</v>
      </c>
      <c r="O273" s="58">
        <f>O270+O271+O272</f>
        <v>20818</v>
      </c>
      <c r="P273" s="14" t="n">
        <v>17</v>
      </c>
      <c r="Q273" s="80" t="str">
        <f>B273</f>
        <v>35-50</v>
      </c>
      <c r="R273" s="46">
        <f>(C273-C341)*100/C341</f>
        <v>1.14694373228983948</v>
      </c>
      <c r="S273" s="46">
        <f>(D273-D341)*100/D341</f>
        <v>0.534141764111447959</v>
      </c>
      <c r="T273" s="46">
        <f>(E273-E341)*100/E341</f>
        <v>-3.03510160992346245</v>
      </c>
      <c r="U273" s="46">
        <f>(F273-F341)*100/F341</f>
        <v>-0.233918128654970747</v>
      </c>
      <c r="V273" s="46">
        <f>(G273-G341)*100/G341</f>
        <v>4.59606051955466732</v>
      </c>
      <c r="W273" s="46">
        <f>(H273-H341)*100/H341</f>
        <v>1.45357460694156027</v>
      </c>
      <c r="X273" s="46">
        <f>(I273-I341)*100/I341</f>
        <v>-3.36817653890824609</v>
      </c>
      <c r="Y273" s="46">
        <f>(J273-J341)*100/J341</f>
        <v>0.716479017400204654</v>
      </c>
      <c r="Z273" s="46">
        <f>(K273-K341)*100/K341</f>
        <v>2.37659963436928701</v>
      </c>
      <c r="AA273" s="46">
        <f>(L273-L341)*100/L341</f>
        <v>0.0592066311426879821</v>
      </c>
      <c r="AB273" s="46">
        <f>(M273-M341)*100/M341</f>
        <v>-0.387712496271995199</v>
      </c>
      <c r="AC273" s="46">
        <f>(N273-N341)*100/N341</f>
        <v>-0.994733762434172064</v>
      </c>
      <c r="AD273" s="46">
        <f>(O273-O341)*100/O341</f>
        <v>0.215421274956975894</v>
      </c>
    </row>
    <row r="274" spans="1:30">
      <c r="A274" s="22"/>
      <c r="B274" s="8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Q274" s="40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1:30">
      <c r="A275" s="26" t="n">
        <v>2017</v>
      </c>
      <c r="B275" s="27" t="s">
        <v>34</v>
      </c>
      <c r="C275" s="57">
        <f>C79</f>
        <v>2070</v>
      </c>
      <c r="D275" s="57">
        <f>D79</f>
        <v>1903</v>
      </c>
      <c r="E275" s="57">
        <f>E79</f>
        <v>1965</v>
      </c>
      <c r="F275" s="57">
        <f>F79</f>
        <v>1807</v>
      </c>
      <c r="G275" s="57">
        <f>G79</f>
        <v>2003</v>
      </c>
      <c r="H275" s="57">
        <f>H79</f>
        <v>1827</v>
      </c>
      <c r="I275" s="57">
        <f>I79</f>
        <v>1847</v>
      </c>
      <c r="J275" s="57">
        <f>J79</f>
        <v>1821</v>
      </c>
      <c r="K275" s="57">
        <f>K79</f>
        <v>1777</v>
      </c>
      <c r="L275" s="57">
        <f>L79</f>
        <v>1985</v>
      </c>
      <c r="M275" s="57">
        <f>M79</f>
        <v>1932</v>
      </c>
      <c r="N275" s="57">
        <f>N79</f>
        <v>1945</v>
      </c>
      <c r="O275" s="57">
        <f>O79</f>
        <v>22882</v>
      </c>
      <c r="P275" s="14" t="n">
        <v>17</v>
      </c>
      <c r="Q275" s="79" t="str">
        <f>B275</f>
        <v>50-55</v>
      </c>
      <c r="R275" s="45">
        <f>(C275-C343)*100/C343</f>
        <v>1.23486978848269957</v>
      </c>
      <c r="S275" s="45">
        <f>(D275-D343)*100/D343</f>
        <v>-1.29668049792531125</v>
      </c>
      <c r="T275" s="45">
        <f>(E275-E343)*100/E343</f>
        <v>-5.27838033261026762</v>
      </c>
      <c r="U275" s="45">
        <f>(F275-F343)*100/F343</f>
        <v>-2.75797120947127672</v>
      </c>
      <c r="V275" s="45">
        <f>(G275-G343)*100/G343</f>
        <v>6.06301297325920086</v>
      </c>
      <c r="W275" s="45">
        <f>(H275-H343)*100/H343</f>
        <v>-0.422400872053413234</v>
      </c>
      <c r="X275" s="45">
        <f>(I275-I343)*100/I343</f>
        <v>0.887614365697118757</v>
      </c>
      <c r="Y275" s="45">
        <f>(J275-J343)*100/J343</f>
        <v>-0.965329707681849136</v>
      </c>
      <c r="Z275" s="45">
        <f>(K275-K343)*100/K343</f>
        <v>0.808395972202524504</v>
      </c>
      <c r="AA275" s="45">
        <f>(L275-L343)*100/L343</f>
        <v>5.79613590939373768</v>
      </c>
      <c r="AB275" s="45">
        <f>(M275-M343)*100/M343</f>
        <v>6.13926658426040373</v>
      </c>
      <c r="AC275" s="45">
        <f>(N275-N343)*100/N343</f>
        <v>3.55384001064820998</v>
      </c>
      <c r="AD275" s="45">
        <f>(O275-O343)*100/O343</f>
        <v>1.08788089636968067</v>
      </c>
    </row>
    <row r="276" spans="1:30">
      <c r="A276" s="26" t="n">
        <v>2017</v>
      </c>
      <c r="B276" s="27" t="s">
        <v>35</v>
      </c>
      <c r="C276" s="57">
        <f>C80</f>
        <v>3346</v>
      </c>
      <c r="D276" s="57">
        <f>D80</f>
        <v>3000</v>
      </c>
      <c r="E276" s="57">
        <f>E80</f>
        <v>3054</v>
      </c>
      <c r="F276" s="57">
        <f>F80</f>
        <v>2888</v>
      </c>
      <c r="G276" s="57">
        <f>G80</f>
        <v>2919</v>
      </c>
      <c r="H276" s="57">
        <f>H80</f>
        <v>2849</v>
      </c>
      <c r="I276" s="57">
        <f>I80</f>
        <v>2850</v>
      </c>
      <c r="J276" s="57">
        <f>J80</f>
        <v>2787</v>
      </c>
      <c r="K276" s="57">
        <f>K80</f>
        <v>2704</v>
      </c>
      <c r="L276" s="57">
        <f>L80</f>
        <v>2898</v>
      </c>
      <c r="M276" s="57">
        <f>M80</f>
        <v>2817</v>
      </c>
      <c r="N276" s="57">
        <f>N80</f>
        <v>2961</v>
      </c>
      <c r="O276" s="57">
        <f>O80</f>
        <v>35073</v>
      </c>
      <c r="P276" s="14" t="n">
        <v>17</v>
      </c>
      <c r="Q276" s="79" t="str">
        <f>B276</f>
        <v>55-60</v>
      </c>
      <c r="R276" s="45">
        <f>(C276-C344)*100/C344</f>
        <v>4.37495125945566521</v>
      </c>
      <c r="S276" s="45">
        <f>(D276-D344)*100/D344</f>
        <v>0.376411543287327444</v>
      </c>
      <c r="T276" s="45">
        <f>(E276-E344)*100/E344</f>
        <v>-7.01781093012635093</v>
      </c>
      <c r="U276" s="45">
        <f>(F276-F344)*100/F344</f>
        <v>-2.71180731008927056</v>
      </c>
      <c r="V276" s="45">
        <f>(G276-G344)*100/G344</f>
        <v>-0.366925505589214129</v>
      </c>
      <c r="W276" s="45">
        <f>(H276-H344)*100/H344</f>
        <v>0.796037502211215298</v>
      </c>
      <c r="X276" s="45">
        <f>(I276-I344)*100/I344</f>
        <v>-2.56410256410256432</v>
      </c>
      <c r="Y276" s="45">
        <f>(J276-J344)*100/J344</f>
        <v>-2.94271286783910835</v>
      </c>
      <c r="Z276" s="45">
        <f>(K276-K344)*100/K344</f>
        <v>-2.07333635129017635</v>
      </c>
      <c r="AA276" s="45">
        <f>(L276-L344)*100/L344</f>
        <v>-1.41180472869535638</v>
      </c>
      <c r="AB276" s="45">
        <f>(M276-M344)*100/M344</f>
        <v>-3.17924041931603352</v>
      </c>
      <c r="AC276" s="45">
        <f>(N276-N344)*100/N344</f>
        <v>-1.85614849187935036</v>
      </c>
      <c r="AD276" s="45">
        <f>(O276-O344)*100/O344</f>
        <v>-1.55638200828012074</v>
      </c>
    </row>
    <row r="277" spans="1:30">
      <c r="A277" s="26" t="n">
        <v>2017</v>
      </c>
      <c r="B277" s="27" t="s">
        <v>36</v>
      </c>
      <c r="C277" s="57">
        <f>C81</f>
        <v>4510</v>
      </c>
      <c r="D277" s="57">
        <f>D81</f>
        <v>4101</v>
      </c>
      <c r="E277" s="57">
        <f>E81</f>
        <v>3992</v>
      </c>
      <c r="F277" s="57">
        <f>F81</f>
        <v>3874</v>
      </c>
      <c r="G277" s="57">
        <f>G81</f>
        <v>4004</v>
      </c>
      <c r="H277" s="57">
        <f>H81</f>
        <v>3768</v>
      </c>
      <c r="I277" s="57">
        <f>I81</f>
        <v>3860</v>
      </c>
      <c r="J277" s="57">
        <f>J81</f>
        <v>3974</v>
      </c>
      <c r="K277" s="57">
        <f>K81</f>
        <v>3561</v>
      </c>
      <c r="L277" s="57">
        <f>L81</f>
        <v>3908</v>
      </c>
      <c r="M277" s="57">
        <f>M81</f>
        <v>3953</v>
      </c>
      <c r="N277" s="57">
        <f>N81</f>
        <v>4186</v>
      </c>
      <c r="O277" s="57">
        <f>O81</f>
        <v>47691</v>
      </c>
      <c r="P277" s="14" t="n">
        <v>17</v>
      </c>
      <c r="Q277" s="79" t="str">
        <f>B277</f>
        <v>60-65</v>
      </c>
      <c r="R277" s="45">
        <f>(C277-C345)*100/C345</f>
        <v>2.9151691482685834</v>
      </c>
      <c r="S277" s="45">
        <f>(D277-D345)*100/D345</f>
        <v>0.140406568585556446</v>
      </c>
      <c r="T277" s="45">
        <f>(E277-E345)*100/E345</f>
        <v>-10.9226821376771177</v>
      </c>
      <c r="U277" s="45">
        <f>(F277-F345)*100/F345</f>
        <v>-2.78544542032622333</v>
      </c>
      <c r="V277" s="45">
        <f>(G277-G345)*100/G345</f>
        <v>0.82467736858671703</v>
      </c>
      <c r="W277" s="45">
        <f>(H277-H345)*100/H345</f>
        <v>-1.86222164344315662</v>
      </c>
      <c r="X277" s="45">
        <f>(I277-I345)*100/I345</f>
        <v>-2.59289634723361306</v>
      </c>
      <c r="Y277" s="45">
        <f>(J277-J345)*100/J345</f>
        <v>0.664935722880121638</v>
      </c>
      <c r="Z277" s="45">
        <f>(K277-K345)*100/K345</f>
        <v>-2.71820789509629845</v>
      </c>
      <c r="AA277" s="45">
        <f>(L277-L345)*100/L345</f>
        <v>-1.33804594799293097</v>
      </c>
      <c r="AB277" s="45">
        <f>(M277-M345)*100/M345</f>
        <v>-0.132634371249921057</v>
      </c>
      <c r="AC277" s="45">
        <f>(N277-N345)*100/N345</f>
        <v>0.149530474310664507</v>
      </c>
      <c r="AD277" s="45">
        <f>(O277-O345)*100/O345</f>
        <v>-1.51523755930593351</v>
      </c>
    </row>
    <row r="278" spans="1:30">
      <c r="A278" s="26"/>
      <c r="B278" s="27" t="s">
        <v>61</v>
      </c>
      <c r="C278" s="57">
        <f>C275+C276+C277</f>
        <v>9926</v>
      </c>
      <c r="D278" s="57">
        <f>D275+D276+D277</f>
        <v>9004</v>
      </c>
      <c r="E278" s="57">
        <f>E275+E276+E277</f>
        <v>9011</v>
      </c>
      <c r="F278" s="57">
        <f>F275+F276+F277</f>
        <v>8569</v>
      </c>
      <c r="G278" s="57">
        <f>G275+G276+G277</f>
        <v>8926</v>
      </c>
      <c r="H278" s="57">
        <f>H275+H276+H277</f>
        <v>8444</v>
      </c>
      <c r="I278" s="57">
        <f>I275+I276+I277</f>
        <v>8557</v>
      </c>
      <c r="J278" s="57">
        <f>J275+J276+J277</f>
        <v>8582</v>
      </c>
      <c r="K278" s="57">
        <f>K275+K276+K277</f>
        <v>8042</v>
      </c>
      <c r="L278" s="57">
        <f>L275+L276+L277</f>
        <v>8791</v>
      </c>
      <c r="M278" s="57">
        <f>M275+M276+M277</f>
        <v>8702</v>
      </c>
      <c r="N278" s="57">
        <f>N275+N276+N277</f>
        <v>9092</v>
      </c>
      <c r="O278" s="57">
        <f>O275+O276+O277</f>
        <v>105646</v>
      </c>
      <c r="P278" s="14" t="n">
        <v>17</v>
      </c>
      <c r="Q278" s="79" t="str">
        <f>B278</f>
        <v>50-65</v>
      </c>
      <c r="R278" s="45">
        <f>(C278-C346)*100/C346</f>
        <v>3.04430199060496731</v>
      </c>
      <c r="S278" s="45">
        <f>(D278-D346)*100/D346</f>
        <v>-0.0887705281846427141</v>
      </c>
      <c r="T278" s="45">
        <f>(E278-E346)*100/E346</f>
        <v>-8.4294497230831773</v>
      </c>
      <c r="U278" s="45">
        <f>(F278-F346)*100/F346</f>
        <v>-2.75484438391919895</v>
      </c>
      <c r="V278" s="45">
        <f>(G278-G346)*100/G346</f>
        <v>1.55298936230729856</v>
      </c>
      <c r="W278" s="45">
        <f>(H278-H346)*100/H346</f>
        <v>-0.667588153986412891</v>
      </c>
      <c r="X278" s="45">
        <f>(I278-I346)*100/I346</f>
        <v>-1.85238286402477481</v>
      </c>
      <c r="Y278" s="45">
        <f>(J278-J346)*100/J346</f>
        <v>-0.877800877800877721</v>
      </c>
      <c r="Z278" s="45">
        <f>(K278-K346)*100/K346</f>
        <v>-1.74109597409737926</v>
      </c>
      <c r="AA278" s="45">
        <f>(L278-L346)*100/L346</f>
        <v>0.162360782749878947</v>
      </c>
      <c r="AB278" s="45">
        <f>(M278-M346)*100/M346</f>
        <v>0.161141804788213623</v>
      </c>
      <c r="AC278" s="45">
        <f>(N278-N346)*100/N346</f>
        <v>0.187327823691460065</v>
      </c>
      <c r="AD278" s="45">
        <f>(O278-O346)*100/O346</f>
        <v>-0.976679664067186515</v>
      </c>
    </row>
    <row r="279" spans="1:30">
      <c r="A279" s="22"/>
      <c r="B279" s="8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Q279" s="40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19"/>
    </row>
    <row r="280" spans="1:30">
      <c r="A280" s="28" t="n">
        <v>2017</v>
      </c>
      <c r="B280" s="29" t="s">
        <v>37</v>
      </c>
      <c r="C280" s="58">
        <f>C82</f>
        <v>5867</v>
      </c>
      <c r="D280" s="58">
        <f>D82</f>
        <v>5416</v>
      </c>
      <c r="E280" s="58">
        <f>E82</f>
        <v>5470</v>
      </c>
      <c r="F280" s="58">
        <f>F82</f>
        <v>4809</v>
      </c>
      <c r="G280" s="58">
        <f>G82</f>
        <v>5253</v>
      </c>
      <c r="H280" s="58">
        <f>H82</f>
        <v>4851</v>
      </c>
      <c r="I280" s="58">
        <f>I82</f>
        <v>5125</v>
      </c>
      <c r="J280" s="58">
        <f>J82</f>
        <v>5127</v>
      </c>
      <c r="K280" s="58">
        <f>K82</f>
        <v>4861</v>
      </c>
      <c r="L280" s="58">
        <f>L82</f>
        <v>5177</v>
      </c>
      <c r="M280" s="58">
        <f>M82</f>
        <v>5281</v>
      </c>
      <c r="N280" s="58">
        <f>N82</f>
        <v>5493</v>
      </c>
      <c r="O280" s="58">
        <f>O82</f>
        <v>62730</v>
      </c>
      <c r="P280" s="14" t="n">
        <v>17</v>
      </c>
      <c r="Q280" s="80" t="str">
        <f>B280</f>
        <v>65-70</v>
      </c>
      <c r="R280" s="46">
        <f>(C280-C348)*100/C348</f>
        <v>3.24226826800404755</v>
      </c>
      <c r="S280" s="46">
        <f>(D280-D348)*100/D348</f>
        <v>0.0554221319046739325</v>
      </c>
      <c r="T280" s="46">
        <f>(E280-E348)*100/E348</f>
        <v>-7.51151878936467021</v>
      </c>
      <c r="U280" s="46">
        <f>(F280-F348)*100/F348</f>
        <v>-6.24360286591606961</v>
      </c>
      <c r="V280" s="46">
        <f>(G280-G348)*100/G348</f>
        <v>-0.208966565349544098</v>
      </c>
      <c r="W280" s="46">
        <f>(H280-H348)*100/H348</f>
        <v>-0.42081494406240374</v>
      </c>
      <c r="X280" s="46">
        <f>(I280-I348)*100/I348</f>
        <v>-1.98890801300439861</v>
      </c>
      <c r="Y280" s="46">
        <f>(J280-J348)*100/J348</f>
        <v>-1.90375968621448379</v>
      </c>
      <c r="Z280" s="46">
        <f>(K280-K348)*100/K348</f>
        <v>-1.67880258899676367</v>
      </c>
      <c r="AA280" s="46">
        <f>(L280-L348)*100/L348</f>
        <v>-1.04176622383637585</v>
      </c>
      <c r="AB280" s="46">
        <f>(M280-M348)*100/M348</f>
        <v>1.43090367809468937</v>
      </c>
      <c r="AC280" s="46">
        <f>(N280-N348)*100/N348</f>
        <v>-1.24056094929881344</v>
      </c>
      <c r="AD280" s="46">
        <f>(O280-O348)*100/O348</f>
        <v>-1.48293855051296237</v>
      </c>
    </row>
    <row r="281" spans="1:30">
      <c r="A281" s="28" t="n">
        <v>2017</v>
      </c>
      <c r="B281" s="29" t="s">
        <v>38</v>
      </c>
      <c r="C281" s="58">
        <f>C83</f>
        <v>7605</v>
      </c>
      <c r="D281" s="58">
        <f>D83</f>
        <v>7076</v>
      </c>
      <c r="E281" s="58">
        <f>E83</f>
        <v>6622</v>
      </c>
      <c r="F281" s="58">
        <f>F83</f>
        <v>6195</v>
      </c>
      <c r="G281" s="58">
        <f>G83</f>
        <v>6205</v>
      </c>
      <c r="H281" s="58">
        <f>H83</f>
        <v>5623</v>
      </c>
      <c r="I281" s="58">
        <f>I83</f>
        <v>5939</v>
      </c>
      <c r="J281" s="58">
        <f>J83</f>
        <v>5894</v>
      </c>
      <c r="K281" s="58">
        <f>K83</f>
        <v>5771</v>
      </c>
      <c r="L281" s="58">
        <f>L83</f>
        <v>6118</v>
      </c>
      <c r="M281" s="58">
        <f>M83</f>
        <v>6016</v>
      </c>
      <c r="N281" s="58">
        <f>N83</f>
        <v>6524</v>
      </c>
      <c r="O281" s="58">
        <f>O83</f>
        <v>75588</v>
      </c>
      <c r="P281" s="14" t="n">
        <v>17</v>
      </c>
      <c r="Q281" s="80" t="str">
        <f>B281</f>
        <v>70-75</v>
      </c>
      <c r="R281" s="46">
        <f>(C281-C349)*100/C349</f>
        <v>8.67002464901939796</v>
      </c>
      <c r="S281" s="46">
        <f>(D281-D349)*100/D349</f>
        <v>4.33115853883298296</v>
      </c>
      <c r="T281" s="46">
        <f>(E281-E349)*100/E349</f>
        <v>-8.52643574955969186</v>
      </c>
      <c r="U281" s="46">
        <f>(F281-F349)*100/F349</f>
        <v>-2.31403003902708226</v>
      </c>
      <c r="V281" s="46">
        <f>(G281-G349)*100/G349</f>
        <v>1.00516827412200382</v>
      </c>
      <c r="W281" s="46">
        <f>(H281-H349)*100/H349</f>
        <v>-2.29790191564223978</v>
      </c>
      <c r="X281" s="46">
        <f>(I281-I349)*100/I349</f>
        <v>-2.88610906712451953</v>
      </c>
      <c r="Y281" s="46">
        <f>(J281-J349)*100/J349</f>
        <v>-1.5780245470485097</v>
      </c>
      <c r="Z281" s="46">
        <f>(K281-K349)*100/K349</f>
        <v>1.20566443070717688</v>
      </c>
      <c r="AA281" s="46">
        <f>(L281-L349)*100/L349</f>
        <v>-0.073499387505104119</v>
      </c>
      <c r="AB281" s="46">
        <f>(M281-M349)*100/M349</f>
        <v>-0.754732544232276226</v>
      </c>
      <c r="AC281" s="46">
        <f>(N281-N349)*100/N349</f>
        <v>-1.0728230789643276</v>
      </c>
      <c r="AD281" s="46">
        <f>(O281-O349)*100/O349</f>
        <v>-0.33917746991406843</v>
      </c>
    </row>
    <row r="282" spans="1:30">
      <c r="A282" s="28" t="n">
        <v>2017</v>
      </c>
      <c r="B282" s="29" t="s">
        <v>39</v>
      </c>
      <c r="C282" s="58">
        <f>C84</f>
        <v>14182</v>
      </c>
      <c r="D282" s="58">
        <f>D84</f>
        <v>13341</v>
      </c>
      <c r="E282" s="58">
        <f>E84</f>
        <v>12543</v>
      </c>
      <c r="F282" s="58">
        <f>F84</f>
        <v>11133</v>
      </c>
      <c r="G282" s="58">
        <f>G84</f>
        <v>11402</v>
      </c>
      <c r="H282" s="58">
        <f>H84</f>
        <v>10483</v>
      </c>
      <c r="I282" s="58">
        <f>I84</f>
        <v>10832</v>
      </c>
      <c r="J282" s="58">
        <f>J84</f>
        <v>10635</v>
      </c>
      <c r="K282" s="58">
        <f>K84</f>
        <v>10490</v>
      </c>
      <c r="L282" s="58">
        <f>L84</f>
        <v>11074</v>
      </c>
      <c r="M282" s="58">
        <f>M84</f>
        <v>11032</v>
      </c>
      <c r="N282" s="58">
        <f>N84</f>
        <v>12085</v>
      </c>
      <c r="O282" s="58">
        <f>O84</f>
        <v>139232</v>
      </c>
      <c r="P282" s="14" t="n">
        <v>17</v>
      </c>
      <c r="Q282" s="80" t="str">
        <f>B282</f>
        <v>75-80</v>
      </c>
      <c r="R282" s="46">
        <f>(C282-C350)*100/C350</f>
        <v>11.6648950828707534</v>
      </c>
      <c r="S282" s="46">
        <f>(D282-D350)*100/D350</f>
        <v>9.65806345553180989</v>
      </c>
      <c r="T282" s="46">
        <f>(E282-E350)*100/E350</f>
        <v>-4.94126563092080318</v>
      </c>
      <c r="U282" s="46">
        <f>(F282-F350)*100/F350</f>
        <v>-1.43862600150502402</v>
      </c>
      <c r="V282" s="46">
        <f>(G282-G350)*100/G350</f>
        <v>3.77955264295628846</v>
      </c>
      <c r="W282" s="46">
        <f>(H282-H350)*100/H350</f>
        <v>0.882954408757368014</v>
      </c>
      <c r="X282" s="46">
        <f>(I282-I350)*100/I350</f>
        <v>0.741705224487897929</v>
      </c>
      <c r="Y282" s="46">
        <f>(J282-J350)*100/J350</f>
        <v>-0.507519236616226532</v>
      </c>
      <c r="Z282" s="46">
        <f>(K282-K350)*100/K350</f>
        <v>3.43637528965143213</v>
      </c>
      <c r="AA282" s="46">
        <f>(L282-L350)*100/L350</f>
        <v>1.26651730602167256</v>
      </c>
      <c r="AB282" s="46">
        <f>(M282-M350)*100/M350</f>
        <v>0.370749459797566239</v>
      </c>
      <c r="AC282" s="46">
        <f>(N282-N350)*100/N350</f>
        <v>2.01540571910942301</v>
      </c>
      <c r="AD282" s="46">
        <f>(O282-O350)*100/O350</f>
        <v>2.30801449030428163</v>
      </c>
    </row>
    <row r="283" spans="1:30">
      <c r="A283" s="28"/>
      <c r="B283" s="29" t="s">
        <v>53</v>
      </c>
      <c r="C283" s="58">
        <f>C280+C281+C282</f>
        <v>27654</v>
      </c>
      <c r="D283" s="58">
        <f>D280+D281+D282</f>
        <v>25833</v>
      </c>
      <c r="E283" s="58">
        <f>E280+E281+E282</f>
        <v>24635</v>
      </c>
      <c r="F283" s="58">
        <f>F280+F281+F282</f>
        <v>22137</v>
      </c>
      <c r="G283" s="58">
        <f>G280+G281+G282</f>
        <v>22860</v>
      </c>
      <c r="H283" s="58">
        <f>H280+H281+H282</f>
        <v>20957</v>
      </c>
      <c r="I283" s="58">
        <f>I280+I281+I282</f>
        <v>21896</v>
      </c>
      <c r="J283" s="58">
        <f>J280+J281+J282</f>
        <v>21656</v>
      </c>
      <c r="K283" s="58">
        <f>K280+K281+K282</f>
        <v>21122</v>
      </c>
      <c r="L283" s="58">
        <f>L280+L281+L282</f>
        <v>22369</v>
      </c>
      <c r="M283" s="58">
        <f>M280+M281+M282</f>
        <v>22329</v>
      </c>
      <c r="N283" s="58">
        <f>N280+N281+N282</f>
        <v>24102</v>
      </c>
      <c r="O283" s="58">
        <f>O280+O281+O282</f>
        <v>277550</v>
      </c>
      <c r="P283" s="14" t="n">
        <v>17</v>
      </c>
      <c r="Q283" s="81" t="str">
        <f>B283</f>
        <v>65-80</v>
      </c>
      <c r="R283" s="46">
        <f>(C283-C351)*100/C351</f>
        <v>8.9533715501447908</v>
      </c>
      <c r="S283" s="46">
        <f>(D283-D351)*100/D351</f>
        <v>6.04135666273282368</v>
      </c>
      <c r="T283" s="46">
        <f>(E283-E351)*100/E351</f>
        <v>-6.50321650188815337</v>
      </c>
      <c r="U283" s="46">
        <f>(F283-F351)*100/F351</f>
        <v>-2.76502756242725045</v>
      </c>
      <c r="V283" s="46">
        <f>(G283-G351)*100/G351</f>
        <v>2.08091453067786025</v>
      </c>
      <c r="W283" s="46">
        <f>(H283-H351)*100/H351</f>
        <v>-0.290227424112665311</v>
      </c>
      <c r="X283" s="46">
        <f>(I283-I351)*100/I351</f>
        <v>-0.908504644348150769</v>
      </c>
      <c r="Y283" s="46">
        <f>(J283-J351)*100/J351</f>
        <v>-1.13334170309414839</v>
      </c>
      <c r="Z283" s="46">
        <f>(K283-K351)*100/K351</f>
        <v>1.60791812485718744</v>
      </c>
      <c r="AA283" s="46">
        <f>(L283-L351)*100/L351</f>
        <v>0.356670181026940902</v>
      </c>
      <c r="AB283" s="46">
        <f>(M283-M351)*100/M351</f>
        <v>0.312226240481592132</v>
      </c>
      <c r="AC283" s="46">
        <f>(N283-N351)*100/N351</f>
        <v>0.412448443944506948</v>
      </c>
      <c r="AD283" s="46">
        <f>(O283-O351)*100/O351</f>
        <v>0.703710489984960663</v>
      </c>
    </row>
    <row r="284" spans="1:30">
      <c r="A284" s="22"/>
      <c r="B284" s="8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Q284" s="40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1:30">
      <c r="A285" s="26" t="n">
        <v>2017</v>
      </c>
      <c r="B285" s="27" t="s">
        <v>41</v>
      </c>
      <c r="C285" s="57">
        <f>C85</f>
        <v>16835</v>
      </c>
      <c r="D285" s="57">
        <f>D85</f>
        <v>16026</v>
      </c>
      <c r="E285" s="57">
        <f>E85</f>
        <v>14616</v>
      </c>
      <c r="F285" s="57">
        <f>F85</f>
        <v>12809</v>
      </c>
      <c r="G285" s="57">
        <f>G85</f>
        <v>13340</v>
      </c>
      <c r="H285" s="57">
        <f>H85</f>
        <v>12278</v>
      </c>
      <c r="I285" s="57">
        <f>I85</f>
        <v>12590</v>
      </c>
      <c r="J285" s="57">
        <f>J85</f>
        <v>12585</v>
      </c>
      <c r="K285" s="57">
        <f>K85</f>
        <v>12351</v>
      </c>
      <c r="L285" s="57">
        <f>L85</f>
        <v>13526</v>
      </c>
      <c r="M285" s="57">
        <f>M85</f>
        <v>13492</v>
      </c>
      <c r="N285" s="57">
        <f>N85</f>
        <v>14894</v>
      </c>
      <c r="O285" s="57">
        <f>O85</f>
        <v>165342</v>
      </c>
      <c r="P285" s="14" t="n">
        <v>17</v>
      </c>
      <c r="Q285" s="79" t="str">
        <f>B285</f>
        <v>80-85</v>
      </c>
      <c r="R285" s="45">
        <f>(C285-C353)*100/C353</f>
        <v>8.5183872111386858</v>
      </c>
      <c r="S285" s="45">
        <f>(D285-D353)*100/D353</f>
        <v>6.43201062593391981</v>
      </c>
      <c r="T285" s="45">
        <f>(E285-E353)*100/E353</f>
        <v>-10.369779849144539</v>
      </c>
      <c r="U285" s="45">
        <f>(F285-F353)*100/F353</f>
        <v>-6.65354904532866964</v>
      </c>
      <c r="V285" s="45">
        <f>(G285-G353)*100/G353</f>
        <v>-2.33545647558386404</v>
      </c>
      <c r="W285" s="45">
        <f>(H285-H353)*100/H353</f>
        <v>-3.51087447690524357</v>
      </c>
      <c r="X285" s="45">
        <f>(I285-I353)*100/I353</f>
        <v>-5.95704948646125132</v>
      </c>
      <c r="Y285" s="45">
        <f>(J285-J353)*100/J353</f>
        <v>-5.90654205607476612</v>
      </c>
      <c r="Z285" s="45">
        <f>(K285-K353)*100/K353</f>
        <v>-2.91811589931026347</v>
      </c>
      <c r="AA285" s="45">
        <f>(L285-L353)*100/L353</f>
        <v>-2.3375873210707776</v>
      </c>
      <c r="AB285" s="45">
        <f>(M285-M353)*100/M353</f>
        <v>-4.82673485583281892</v>
      </c>
      <c r="AC285" s="45">
        <f>(N285-N353)*100/N353</f>
        <v>-2.91217834851620694</v>
      </c>
      <c r="AD285" s="45">
        <f>(O285-O353)*100/O353</f>
        <v>-2.64565218351313991</v>
      </c>
    </row>
    <row r="286" spans="1:30">
      <c r="A286" s="26" t="n">
        <v>2017</v>
      </c>
      <c r="B286" s="27" t="s">
        <v>42</v>
      </c>
      <c r="C286" s="57">
        <f>C86</f>
        <v>18767</v>
      </c>
      <c r="D286" s="57">
        <f>D86</f>
        <v>17997</v>
      </c>
      <c r="E286" s="57">
        <f>E86</f>
        <v>15722</v>
      </c>
      <c r="F286" s="57">
        <f>F86</f>
        <v>13474</v>
      </c>
      <c r="G286" s="57">
        <f>G86</f>
        <v>13911</v>
      </c>
      <c r="H286" s="57">
        <f>H86</f>
        <v>12515</v>
      </c>
      <c r="I286" s="57">
        <f>I86</f>
        <v>13027</v>
      </c>
      <c r="J286" s="57">
        <f>J86</f>
        <v>12997</v>
      </c>
      <c r="K286" s="57">
        <f>K86</f>
        <v>12708</v>
      </c>
      <c r="L286" s="57">
        <f>L86</f>
        <v>13738</v>
      </c>
      <c r="M286" s="57">
        <f>M86</f>
        <v>13777</v>
      </c>
      <c r="N286" s="57">
        <f>N86</f>
        <v>15311</v>
      </c>
      <c r="O286" s="57">
        <f>O86</f>
        <v>173944</v>
      </c>
      <c r="P286" s="14" t="n">
        <v>17</v>
      </c>
      <c r="Q286" s="79" t="str">
        <f>B286</f>
        <v>85-90</v>
      </c>
      <c r="R286" s="45">
        <f>(C286-C354)*100/C354</f>
        <v>14.088574120793945</v>
      </c>
      <c r="S286" s="45">
        <f>(D286-D354)*100/D354</f>
        <v>13.7107474568774883</v>
      </c>
      <c r="T286" s="45">
        <f>(E286-E354)*100/E354</f>
        <v>-7.27629270306533193</v>
      </c>
      <c r="U286" s="45">
        <f>(F286-F354)*100/F354</f>
        <v>-4.01082852461352157</v>
      </c>
      <c r="V286" s="45">
        <f>(G286-G354)*100/G354</f>
        <v>1.75181947847712394</v>
      </c>
      <c r="W286" s="45">
        <f>(H286-H354)*100/H354</f>
        <v>-0.583866227112046765</v>
      </c>
      <c r="X286" s="45">
        <f>(I286-I354)*100/I354</f>
        <v>-2.8578885553960589</v>
      </c>
      <c r="Y286" s="45">
        <f>(J286-J354)*100/J354</f>
        <v>-2.85340558721853697</v>
      </c>
      <c r="Z286" s="45">
        <f>(K286-K354)*100/K354</f>
        <v>0.496233763666198779</v>
      </c>
      <c r="AA286" s="45">
        <f>(L286-L354)*100/L354</f>
        <v>0.0965409205996466291</v>
      </c>
      <c r="AB286" s="45">
        <f>(M286-M354)*100/M354</f>
        <v>-1.4397367338543809</v>
      </c>
      <c r="AC286" s="45">
        <f>(N286-N354)*100/N354</f>
        <v>-0.223196103028624515</v>
      </c>
      <c r="AD286" s="45">
        <f>(O286-O354)*100/O354</f>
        <v>1.12332442405824029</v>
      </c>
    </row>
    <row r="287" spans="1:30">
      <c r="A287" s="26" t="n">
        <v>2017</v>
      </c>
      <c r="B287" s="27" t="s">
        <v>43</v>
      </c>
      <c r="C287" s="57">
        <f>C87</f>
        <v>14348</v>
      </c>
      <c r="D287" s="57">
        <f>D87</f>
        <v>13824</v>
      </c>
      <c r="E287" s="57">
        <f>E87</f>
        <v>11496</v>
      </c>
      <c r="F287" s="57">
        <f>F87</f>
        <v>9877</v>
      </c>
      <c r="G287" s="57">
        <f>G87</f>
        <v>9998</v>
      </c>
      <c r="H287" s="57">
        <f>H87</f>
        <v>9288</v>
      </c>
      <c r="I287" s="57">
        <f>I87</f>
        <v>9199</v>
      </c>
      <c r="J287" s="57">
        <f>J87</f>
        <v>9263</v>
      </c>
      <c r="K287" s="57">
        <f>K87</f>
        <v>9063</v>
      </c>
      <c r="L287" s="57">
        <f>L87</f>
        <v>10229</v>
      </c>
      <c r="M287" s="57">
        <f>M87</f>
        <v>10124</v>
      </c>
      <c r="N287" s="57">
        <f>N87</f>
        <v>11146</v>
      </c>
      <c r="O287" s="57">
        <f>O87</f>
        <v>127855</v>
      </c>
      <c r="P287" s="14" t="n">
        <v>17</v>
      </c>
      <c r="Q287" s="79" t="str">
        <f>B287</f>
        <v>90-95</v>
      </c>
      <c r="R287" s="45">
        <f>(C287-C355)*100/C355</f>
        <v>16.1663799210606207</v>
      </c>
      <c r="S287" s="45">
        <f>(D287-D355)*100/D355</f>
        <v>15.3417742641997457</v>
      </c>
      <c r="T287" s="45">
        <f>(E287-E355)*100/E355</f>
        <v>-9.851202728930188</v>
      </c>
      <c r="U287" s="45">
        <f>(F287-F355)*100/F355</f>
        <v>-4.87106017191977081</v>
      </c>
      <c r="V287" s="45">
        <f>(G287-G355)*100/G355</f>
        <v>-0.405927032748101091</v>
      </c>
      <c r="W287" s="45">
        <f>(H287-H355)*100/H355</f>
        <v>-0.652476200663172534</v>
      </c>
      <c r="X287" s="45">
        <f>(I287-I355)*100/I355</f>
        <v>-6.98215278831083452</v>
      </c>
      <c r="Y287" s="45">
        <f>(J287-J355)*100/J355</f>
        <v>-5.65047999796287304</v>
      </c>
      <c r="Z287" s="45">
        <f>(K287-K355)*100/K355</f>
        <v>-2.59813536097154696</v>
      </c>
      <c r="AA287" s="45">
        <f>(L287-L355)*100/L355</f>
        <v>-0.500948397451485761</v>
      </c>
      <c r="AB287" s="45">
        <f>(M287-M355)*100/M355</f>
        <v>-3.37389644476258654</v>
      </c>
      <c r="AC287" s="45">
        <f>(N287-N355)*100/N355</f>
        <v>-3.89722365925159497</v>
      </c>
      <c r="AD287" s="45">
        <f>(O287-O355)*100/O355</f>
        <v>-0.290304907888143902</v>
      </c>
    </row>
    <row r="288" spans="1:30">
      <c r="A288" s="26" t="n">
        <v>2017</v>
      </c>
      <c r="B288" s="27" t="s">
        <v>54</v>
      </c>
      <c r="C288" s="57">
        <f>C88</f>
        <v>5663</v>
      </c>
      <c r="D288" s="57">
        <f>D88</f>
        <v>5391</v>
      </c>
      <c r="E288" s="57">
        <f>E88</f>
        <v>4679</v>
      </c>
      <c r="F288" s="57">
        <f>F88</f>
        <v>3751</v>
      </c>
      <c r="G288" s="57">
        <f>G88</f>
        <v>3918</v>
      </c>
      <c r="H288" s="57">
        <f>H88</f>
        <v>3566</v>
      </c>
      <c r="I288" s="57">
        <f>I88</f>
        <v>3615</v>
      </c>
      <c r="J288" s="57">
        <f>J88</f>
        <v>3816</v>
      </c>
      <c r="K288" s="57">
        <f>K88</f>
        <v>3588</v>
      </c>
      <c r="L288" s="57">
        <f>L88</f>
        <v>4059</v>
      </c>
      <c r="M288" s="57">
        <f>M88</f>
        <v>4111</v>
      </c>
      <c r="N288" s="57">
        <f>N88</f>
        <v>4510</v>
      </c>
      <c r="O288" s="57">
        <f>O88</f>
        <v>50667</v>
      </c>
      <c r="P288" s="14" t="n">
        <v>17</v>
      </c>
      <c r="Q288" s="82" t="str">
        <f>B288</f>
        <v>95+</v>
      </c>
      <c r="R288" s="45">
        <f>(C288-C356)*100/C356</f>
        <v>16.6846958223870594</v>
      </c>
      <c r="S288" s="45">
        <f>(D288-D356)*100/D356</f>
        <v>14.7387464084282218</v>
      </c>
      <c r="T288" s="45">
        <f>(E288-E356)*100/E356</f>
        <v>-7.85288759785338009</v>
      </c>
      <c r="U288" s="45">
        <f>(F288-F356)*100/F356</f>
        <v>-8.12002449479485655</v>
      </c>
      <c r="V288" s="45">
        <f>(G288-G356)*100/G356</f>
        <v>-0.941786233487137281</v>
      </c>
      <c r="W288" s="45">
        <f>(H288-H356)*100/H356</f>
        <v>-2.95278269152265604</v>
      </c>
      <c r="X288" s="45">
        <f>(I288-I356)*100/I356</f>
        <v>-7.05148807610721828</v>
      </c>
      <c r="Y288" s="45">
        <f>(J288-J356)*100/J356</f>
        <v>-2.56606664113366545</v>
      </c>
      <c r="Z288" s="45">
        <f>(K288-K356)*100/K356</f>
        <v>-2.24099175805462858</v>
      </c>
      <c r="AA288" s="45">
        <f>(L288-L356)*100/L356</f>
        <v>-1</v>
      </c>
      <c r="AB288" s="45">
        <f>(M288-M356)*100/M356</f>
        <v>-2.33414503771455717</v>
      </c>
      <c r="AC288" s="45">
        <f>(N288-N356)*100/N356</f>
        <v>-2.7598102630444159</v>
      </c>
      <c r="AD288" s="45">
        <f>(O288-O356)*100/O356</f>
        <v>-0.193046390229488818</v>
      </c>
    </row>
    <row r="290" spans="1:30">
      <c r="A290" s="116" t="s">
        <v>68</v>
      </c>
      <c r="B290" s="117" t="s">
        <v>55</v>
      </c>
      <c r="C290" s="61">
        <f>SUM(C285:C288)</f>
        <v>55613</v>
      </c>
      <c r="D290" s="61">
        <f>SUM(D285:D288)</f>
        <v>53238</v>
      </c>
      <c r="E290" s="61">
        <f>SUM(E285:E288)</f>
        <v>46513</v>
      </c>
      <c r="F290" s="61">
        <f>SUM(F285:F288)</f>
        <v>39911</v>
      </c>
      <c r="G290" s="61">
        <f>SUM(G285:G288)</f>
        <v>41167</v>
      </c>
      <c r="H290" s="61">
        <f>SUM(H285:H288)</f>
        <v>37647</v>
      </c>
      <c r="I290" s="61">
        <f>SUM(I285:I288)</f>
        <v>38431</v>
      </c>
      <c r="J290" s="61">
        <f>SUM(J285:J288)</f>
        <v>38661</v>
      </c>
      <c r="K290" s="61">
        <f>SUM(K285:K288)</f>
        <v>37710</v>
      </c>
      <c r="L290" s="61">
        <f>SUM(L285:L288)</f>
        <v>41552</v>
      </c>
      <c r="M290" s="61">
        <f>SUM(M285:M288)</f>
        <v>41504</v>
      </c>
      <c r="N290" s="61">
        <f>SUM(N285:N288)</f>
        <v>45861</v>
      </c>
      <c r="O290" s="61">
        <f>SUM(O285:O288)</f>
        <v>517808</v>
      </c>
      <c r="P290" s="14" t="n">
        <v>17</v>
      </c>
      <c r="Q290" s="84" t="str">
        <f>B290</f>
        <v>80+</v>
      </c>
      <c r="R290" s="63">
        <f>(C290-C358)*100/C358</f>
        <v>13.1092693344180606</v>
      </c>
      <c r="S290" s="63">
        <f>(D290-D358)*100/D358</f>
        <v>11.919189795714578</v>
      </c>
      <c r="T290" s="63">
        <f>(E290-E358)*100/E358</f>
        <v>-8.96360051083568621</v>
      </c>
      <c r="U290" s="63">
        <f>(F290-F358)*100/F358</f>
        <v>-5.4784868884586464</v>
      </c>
      <c r="V290" s="63">
        <f>(G290-G358)*100/G358</f>
        <v>-0.381129838231557549</v>
      </c>
      <c r="W290" s="63">
        <f>(H290-H358)*100/H358</f>
        <v>-1.7991874637260592</v>
      </c>
      <c r="X290" s="63">
        <f>(I290-I358)*100/I358</f>
        <v>-5.28754328244180716</v>
      </c>
      <c r="Y290" s="63">
        <f>(J290-J358)*100/J358</f>
        <v>-4.51244813278008294</v>
      </c>
      <c r="Z290" s="63">
        <f>(K290-K358)*100/K358</f>
        <v>-1.64960552911260354</v>
      </c>
      <c r="AA290" s="63">
        <f>(L290-L358)*100/L358</f>
        <v>-0.960552973423906487</v>
      </c>
      <c r="AB290" s="63">
        <f>(M290-M358)*100/M358</f>
        <v>-3.12140752195605886</v>
      </c>
      <c r="AC290" s="63">
        <f>(N290-N358)*100/N358</f>
        <v>-2.26119943736413642</v>
      </c>
      <c r="AD290" s="63">
        <f>(O290-O358)*100/O358</f>
        <v>-0.581993388555105984</v>
      </c>
    </row>
    <row r="291" spans="1:30">
      <c r="A291" s="120" t="s">
        <v>68</v>
      </c>
      <c r="B291" s="118" t="s">
        <v>56</v>
      </c>
      <c r="C291" s="65">
        <f>C290+C283</f>
        <v>83267</v>
      </c>
      <c r="D291" s="65">
        <f>D290+D283</f>
        <v>79071</v>
      </c>
      <c r="E291" s="65">
        <f>E290+E283</f>
        <v>71148</v>
      </c>
      <c r="F291" s="65">
        <f>F290+F283</f>
        <v>62048</v>
      </c>
      <c r="G291" s="65">
        <f>G290+G283</f>
        <v>64027</v>
      </c>
      <c r="H291" s="65">
        <f>H290+H283</f>
        <v>58604</v>
      </c>
      <c r="I291" s="65">
        <f>I290+I283</f>
        <v>60327</v>
      </c>
      <c r="J291" s="65">
        <f>J290+J283</f>
        <v>60317</v>
      </c>
      <c r="K291" s="65">
        <f>K290+K283</f>
        <v>58832</v>
      </c>
      <c r="L291" s="65">
        <f>L290+L283</f>
        <v>63921</v>
      </c>
      <c r="M291" s="65">
        <f>M290+M283</f>
        <v>63833</v>
      </c>
      <c r="N291" s="65">
        <f>N290+N283</f>
        <v>69963</v>
      </c>
      <c r="O291" s="65">
        <f>O290+O283</f>
        <v>795358</v>
      </c>
      <c r="P291" s="14" t="n">
        <v>17</v>
      </c>
      <c r="Q291" s="84" t="str">
        <f>B291</f>
        <v>65+</v>
      </c>
      <c r="R291" s="63">
        <f>(C291-C359)*100/C359</f>
        <v>11.694321855423949</v>
      </c>
      <c r="S291" s="63">
        <f>(D291-D359)*100/D359</f>
        <v>9.92847162846954312</v>
      </c>
      <c r="T291" s="63">
        <f>(E291-E359)*100/E359</f>
        <v>-8.12648297903249173</v>
      </c>
      <c r="U291" s="63">
        <f>(F291-F359)*100/F359</f>
        <v>-4.52795205471547835</v>
      </c>
      <c r="V291" s="63">
        <f>(G291-G359)*100/G359</f>
        <v>0.48416080102325072</v>
      </c>
      <c r="W291" s="63">
        <f>(H291-H359)*100/H359</f>
        <v>-1.26485243388271362</v>
      </c>
      <c r="X291" s="63">
        <f>(I291-I359)*100/I359</f>
        <v>-3.7436226779367594</v>
      </c>
      <c r="Y291" s="63">
        <f>(J291-J359)*100/J359</f>
        <v>-3.32613425545640684</v>
      </c>
      <c r="Z291" s="63">
        <f>(K291-K359)*100/K359</f>
        <v>-0.504394958587186792</v>
      </c>
      <c r="AA291" s="63">
        <f>(L291-L359)*100/L359</f>
        <v>-0.503545050549074258</v>
      </c>
      <c r="AB291" s="63">
        <f>(M291-M359)*100/M359</f>
        <v>-1.94736619777805942</v>
      </c>
      <c r="AC291" s="63">
        <f>(N291-N359)*100/N359</f>
        <v>-1.35636235459992949</v>
      </c>
      <c r="AD291" s="63">
        <f>(O291-O359)*100/O359</f>
        <v>-0.137077072345116568</v>
      </c>
    </row>
    <row r="292" spans="1:30">
      <c r="A292" s="120" t="s">
        <v>68</v>
      </c>
      <c r="B292" s="64" t="s">
        <v>57</v>
      </c>
      <c r="C292" s="65">
        <f>C268+C273+C278</f>
        <v>12766</v>
      </c>
      <c r="D292" s="65">
        <f>D268+D273+D278</f>
        <v>11578</v>
      </c>
      <c r="E292" s="65">
        <f>E268+E273+E278</f>
        <v>11786</v>
      </c>
      <c r="F292" s="65">
        <f>F268+F273+F278</f>
        <v>11156</v>
      </c>
      <c r="G292" s="65">
        <f>G268+G273+G278</f>
        <v>11656</v>
      </c>
      <c r="H292" s="65">
        <f>H268+H273+H278</f>
        <v>11040</v>
      </c>
      <c r="I292" s="65">
        <f>I268+I273+I278</f>
        <v>11084</v>
      </c>
      <c r="J292" s="65">
        <f>J268+J273+J278</f>
        <v>11171</v>
      </c>
      <c r="K292" s="65">
        <f>K268+K273+K278</f>
        <v>10559</v>
      </c>
      <c r="L292" s="65">
        <f>L268+L273+L278</f>
        <v>11308</v>
      </c>
      <c r="M292" s="65">
        <f>M268+M273+M278</f>
        <v>11154</v>
      </c>
      <c r="N292" s="65">
        <f>N268+N273+N278</f>
        <v>11647</v>
      </c>
      <c r="O292" s="65">
        <f>O268+O273+O278</f>
        <v>136905</v>
      </c>
      <c r="P292" s="14" t="n">
        <v>17</v>
      </c>
      <c r="Q292" s="84" t="str">
        <f>B292</f>
        <v>0-65</v>
      </c>
      <c r="R292" s="63">
        <f>(C292-C360)*100/C360</f>
        <v>2.83343738042974813</v>
      </c>
      <c r="S292" s="63">
        <f>(D292-D360)*100/D360</f>
        <v>-0.0992277492557918706</v>
      </c>
      <c r="T292" s="63">
        <f>(E292-E360)*100/E360</f>
        <v>-6.97711128650355139</v>
      </c>
      <c r="U292" s="63">
        <f>(F292-F360)*100/F360</f>
        <v>-1.93605098340841675</v>
      </c>
      <c r="V292" s="63">
        <f>(G292-G360)*100/G360</f>
        <v>2.13138814045694502</v>
      </c>
      <c r="W292" s="63">
        <f>(H292-H360)*100/H360</f>
        <v>-0.140201709556329446</v>
      </c>
      <c r="X292" s="63">
        <f>(I292-I360)*100/I360</f>
        <v>-2.28119283242599913</v>
      </c>
      <c r="Y292" s="63">
        <f>(J292-J360)*100/J360</f>
        <v>-0.763969085902105327</v>
      </c>
      <c r="Z292" s="63">
        <f>(K292-K360)*100/K360</f>
        <v>-0.940497689799938996</v>
      </c>
      <c r="AA292" s="63">
        <f>(L292-L360)*100/L360</f>
        <v>-0.143497361856193573</v>
      </c>
      <c r="AB292" s="63">
        <f>(M292-M360)*100/M360</f>
        <v>-0.352883369812837788</v>
      </c>
      <c r="AC292" s="63">
        <f>(N292-N360)*100/N360</f>
        <v>0.0236168065783541214</v>
      </c>
      <c r="AD292" s="63">
        <f>(O292-O360)*100/O360</f>
        <v>-0.749786590836183375</v>
      </c>
    </row>
    <row r="293" spans="1:30">
      <c r="A293" s="120" t="s">
        <v>68</v>
      </c>
      <c r="B293" s="118" t="s">
        <v>58</v>
      </c>
      <c r="C293" s="65">
        <f>C268+C273</f>
        <v>2840</v>
      </c>
      <c r="D293" s="65">
        <f>D268+D273</f>
        <v>2574</v>
      </c>
      <c r="E293" s="65">
        <f>E268+E273</f>
        <v>2775</v>
      </c>
      <c r="F293" s="65">
        <f>F268+F273</f>
        <v>2587</v>
      </c>
      <c r="G293" s="65">
        <f>G268+G273</f>
        <v>2730</v>
      </c>
      <c r="H293" s="65">
        <f>H268+H273</f>
        <v>2596</v>
      </c>
      <c r="I293" s="65">
        <f>I268+I273</f>
        <v>2527</v>
      </c>
      <c r="J293" s="65">
        <f>J268+J273</f>
        <v>2589</v>
      </c>
      <c r="K293" s="65">
        <f>K268+K273</f>
        <v>2517</v>
      </c>
      <c r="L293" s="65">
        <f>L268+L273</f>
        <v>2517</v>
      </c>
      <c r="M293" s="65">
        <f>M268+M273</f>
        <v>2452</v>
      </c>
      <c r="N293" s="65">
        <f>N268+N273</f>
        <v>2555</v>
      </c>
      <c r="O293" s="65">
        <f>O268+O273</f>
        <v>31259</v>
      </c>
      <c r="P293" s="14" t="n">
        <v>17</v>
      </c>
      <c r="Q293" s="84" t="str">
        <f>B293</f>
        <v>0-50</v>
      </c>
      <c r="R293" s="63">
        <f>(C293-C$361)*100/C$361</f>
        <v>2.10318173647312623</v>
      </c>
      <c r="S293" s="63">
        <f>(D293-D$361)*100/D$361</f>
        <v>-0.135790494665373429</v>
      </c>
      <c r="T293" s="63">
        <f>(E293-E$361)*100/E$361</f>
        <v>-1.92613535960417046</v>
      </c>
      <c r="U293" s="63">
        <f>(F293-F$361)*100/F$361</f>
        <v>0.877364008578670251</v>
      </c>
      <c r="V293" s="63">
        <f>(G293-G$361)*100/G$361</f>
        <v>4.06937958639092745</v>
      </c>
      <c r="W293" s="63">
        <f>(H293-H$361)*100/H$361</f>
        <v>1.61463939720129179</v>
      </c>
      <c r="X293" s="63">
        <f>(I293-I$361)*100/I$361</f>
        <v>-3.70582071067924179</v>
      </c>
      <c r="Y293" s="63">
        <f>(J293-J$361)*100/J$361</f>
        <v>-0.384763370527125836</v>
      </c>
      <c r="Z293" s="63">
        <f>(K293-K$361)*100/K$361</f>
        <v>1.70724315587433084</v>
      </c>
      <c r="AA293" s="63">
        <f>(L293-L$361)*100/L$361</f>
        <v>-1.19725220804710508</v>
      </c>
      <c r="AB293" s="63">
        <f>(M293-M$361)*100/M$361</f>
        <v>-2.1353023348633009</v>
      </c>
      <c r="AC293" s="63">
        <f>(N293-N$361)*100/N$361</f>
        <v>-0.554636567091563748</v>
      </c>
      <c r="AD293" s="63">
        <f>(O293-O$361)*100/O$361</f>
        <v>0.0247990080396784141</v>
      </c>
    </row>
    <row r="294" spans="1:30">
      <c r="A294" s="22"/>
      <c r="B294" s="66"/>
      <c r="C294" s="52" t="str">
        <f>IF(C291+C292=C263,"r","f")</f>
        <v>r</v>
      </c>
      <c r="D294" s="52" t="str">
        <f>IF(D291+D292=D263,"r","f")</f>
        <v>r</v>
      </c>
      <c r="E294" s="52" t="str">
        <f>IF(E291+E292=E263,"r","f")</f>
        <v>r</v>
      </c>
      <c r="F294" s="52" t="str">
        <f>IF(F291+F292=F263,"r","f")</f>
        <v>r</v>
      </c>
      <c r="G294" s="52" t="str">
        <f>IF(G291+G292=G263,"r","f")</f>
        <v>r</v>
      </c>
      <c r="H294" s="52" t="str">
        <f>IF(H291+H292=H263,"r","f")</f>
        <v>r</v>
      </c>
      <c r="I294" s="52" t="str">
        <f>IF(I291+I292=I263,"r","f")</f>
        <v>r</v>
      </c>
      <c r="J294" s="52" t="str">
        <f>IF(J291+J292=J263,"r","f")</f>
        <v>r</v>
      </c>
      <c r="K294" s="52" t="str">
        <f>IF(K291+K292=K263,"r","f")</f>
        <v>r</v>
      </c>
      <c r="L294" s="52" t="str">
        <f>IF(L291+L292=L263,"r","f")</f>
        <v>r</v>
      </c>
      <c r="M294" s="52" t="str">
        <f>IF(M291+M292=M263,"r","f")</f>
        <v>r</v>
      </c>
      <c r="N294" s="52" t="str">
        <f>IF(N291+N292=N263,"r","f")</f>
        <v>r</v>
      </c>
      <c r="O294" s="52" t="str">
        <f>IF(O291+O292=O263,"r","f")</f>
        <v>r</v>
      </c>
      <c r="P294" s="14"/>
      <c r="Q294" s="41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19"/>
    </row>
    <row r="295" spans="1:30">
      <c r="A295" s="22"/>
      <c r="B295" s="8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Q295" s="38" t="s">
        <v>69</v>
      </c>
      <c r="R295" s="47"/>
      <c r="S295" s="48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19"/>
    </row>
    <row r="296" spans="1:30">
      <c r="A296" s="113" t="s">
        <v>70</v>
      </c>
      <c r="B296" s="33" t="s">
        <v>66</v>
      </c>
      <c r="C296" s="56">
        <f>C89</f>
        <v>81742</v>
      </c>
      <c r="D296" s="56">
        <f>D89</f>
        <v>76619</v>
      </c>
      <c r="E296" s="56">
        <f>E89</f>
        <v>83668</v>
      </c>
      <c r="F296" s="56">
        <f>F89</f>
        <v>75315</v>
      </c>
      <c r="G296" s="56">
        <f>G89</f>
        <v>74525</v>
      </c>
      <c r="H296" s="56">
        <f>H89</f>
        <v>69186</v>
      </c>
      <c r="I296" s="56">
        <f>I89</f>
        <v>72122</v>
      </c>
      <c r="J296" s="56">
        <f>J89</f>
        <v>71295</v>
      </c>
      <c r="K296" s="56">
        <f>K89</f>
        <v>69037</v>
      </c>
      <c r="L296" s="56">
        <f>L89</f>
        <v>76001</v>
      </c>
      <c r="M296" s="56">
        <f>M89</f>
        <v>77050</v>
      </c>
      <c r="N296" s="56">
        <f>N89</f>
        <v>84339</v>
      </c>
      <c r="O296" s="56">
        <f>O89</f>
        <v>910899</v>
      </c>
      <c r="P296" s="41" t="s">
        <v>5</v>
      </c>
      <c r="Q296" s="77" t="str">
        <f>A296</f>
        <v>2016</v>
      </c>
      <c r="R296" s="49" t="s">
        <v>12</v>
      </c>
      <c r="S296" s="49" t="s">
        <v>13</v>
      </c>
      <c r="T296" s="49" t="s">
        <v>14</v>
      </c>
      <c r="U296" s="49" t="s">
        <v>15</v>
      </c>
      <c r="V296" s="49" t="s">
        <v>16</v>
      </c>
      <c r="W296" s="49" t="s">
        <v>17</v>
      </c>
      <c r="X296" s="49" t="s">
        <v>18</v>
      </c>
      <c r="Y296" s="49" t="s">
        <v>19</v>
      </c>
      <c r="Z296" s="49" t="s">
        <v>20</v>
      </c>
      <c r="AA296" s="49" t="s">
        <v>21</v>
      </c>
      <c r="AB296" s="49" t="s">
        <v>22</v>
      </c>
      <c r="AC296" s="49" t="s">
        <v>23</v>
      </c>
      <c r="AD296" s="14" t="s">
        <v>25</v>
      </c>
    </row>
    <row r="297" spans="1:30">
      <c r="A297" s="32"/>
      <c r="B297" s="33" t="s">
        <v>66</v>
      </c>
      <c r="C297" s="56">
        <f>C302+C307+C312+C317+C324</f>
        <v>81742</v>
      </c>
      <c r="D297" s="56">
        <f>D302+D307+D312+D317+D324</f>
        <v>76619</v>
      </c>
      <c r="E297" s="56">
        <f>E302+E307+E312+E317+E324</f>
        <v>83668</v>
      </c>
      <c r="F297" s="56">
        <f>F302+F307+F312+F317+F324</f>
        <v>75315</v>
      </c>
      <c r="G297" s="56">
        <f>G302+G307+G312+G317+G324</f>
        <v>74525</v>
      </c>
      <c r="H297" s="56">
        <f>H302+H307+H312+H317+H324</f>
        <v>69186</v>
      </c>
      <c r="I297" s="56">
        <f>I302+I307+I312+I317+I324</f>
        <v>72122</v>
      </c>
      <c r="J297" s="56">
        <f>J302+J307+J312+J317+J324</f>
        <v>71295</v>
      </c>
      <c r="K297" s="56">
        <f>K302+K307+K312+K317+K324</f>
        <v>69037</v>
      </c>
      <c r="L297" s="56">
        <f>L302+L307+L312+L317+L324</f>
        <v>76001</v>
      </c>
      <c r="M297" s="56">
        <f>M302+M307+M312+M317+M324</f>
        <v>77050</v>
      </c>
      <c r="N297" s="56">
        <f>N302+N307+N312+N317+N324</f>
        <v>84339</v>
      </c>
      <c r="O297" s="56">
        <f>O302+O307+O312+O317+O324</f>
        <v>910899</v>
      </c>
      <c r="P297" s="1" t="n">
        <v>16</v>
      </c>
      <c r="Q297" s="78" t="str">
        <f>B297</f>
        <v> 0+</v>
      </c>
      <c r="R297" s="43">
        <f>(C297-C331)*100/C331</f>
        <v>-6.00397294259356684</v>
      </c>
      <c r="S297" s="43">
        <f>(D297-D331)*100/D331</f>
        <v>-8.26159317041631169</v>
      </c>
      <c r="T297" s="43">
        <f>(E297-E331)*100/E331</f>
        <v>-7.15032806669533461</v>
      </c>
      <c r="U297" s="43">
        <f>(F297-F331)*100/F331</f>
        <v>-1.37755836945277421</v>
      </c>
      <c r="V297" s="43">
        <f>(G297-G331)*100/G331</f>
        <v>-0.806921221196239813</v>
      </c>
      <c r="W297" s="43">
        <f>(H297-H331)*100/H331</f>
        <v>-1.73873832290043007</v>
      </c>
      <c r="X297" s="43">
        <f>(I297-I331)*100/I331</f>
        <v>-2.55890618244703827</v>
      </c>
      <c r="Y297" s="43">
        <f>(J297-J331)*100/J331</f>
        <v>-3.19657022983940786</v>
      </c>
      <c r="Z297" s="43">
        <f>(K297-K331)*100/K331</f>
        <v>-1.07824242901869183</v>
      </c>
      <c r="AA297" s="43">
        <f>(L297-L331)*100/L331</f>
        <v>0.571995699280456549</v>
      </c>
      <c r="AB297" s="43">
        <f>(M297-M331)*100/M331</f>
        <v>0.99057268404892902</v>
      </c>
      <c r="AC297" s="43">
        <f>(N297-N331)*100/N331</f>
        <v>2.14335239813853207</v>
      </c>
      <c r="AD297" s="43">
        <f>(O297-O331)*100/O331</f>
        <v>-2.51394226601554616</v>
      </c>
    </row>
    <row r="298" spans="1:30">
      <c r="A298" s="23"/>
      <c r="B298" s="23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Q298" s="77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</row>
    <row r="299" spans="1:30">
      <c r="A299" s="26" t="n">
        <v>2016</v>
      </c>
      <c r="B299" s="27" t="s">
        <v>26</v>
      </c>
      <c r="C299" s="57">
        <f>C90</f>
        <v>298</v>
      </c>
      <c r="D299" s="57">
        <f>D90</f>
        <v>302</v>
      </c>
      <c r="E299" s="57">
        <f>E90</f>
        <v>373</v>
      </c>
      <c r="F299" s="57">
        <f>F90</f>
        <v>293</v>
      </c>
      <c r="G299" s="57">
        <f>G90</f>
        <v>324</v>
      </c>
      <c r="H299" s="57">
        <f>H90</f>
        <v>298</v>
      </c>
      <c r="I299" s="57">
        <f>I90</f>
        <v>329</v>
      </c>
      <c r="J299" s="57">
        <f>J90</f>
        <v>306</v>
      </c>
      <c r="K299" s="57">
        <f>K90</f>
        <v>313</v>
      </c>
      <c r="L299" s="57">
        <f>L90</f>
        <v>306</v>
      </c>
      <c r="M299" s="57">
        <f>M90</f>
        <v>322</v>
      </c>
      <c r="N299" s="57">
        <f>N90</f>
        <v>333</v>
      </c>
      <c r="O299" s="57">
        <f>O90</f>
        <v>3797</v>
      </c>
      <c r="P299" s="1" t="n">
        <v>16</v>
      </c>
      <c r="Q299" s="79" t="str">
        <f>B299</f>
        <v>0-15</v>
      </c>
      <c r="R299" s="45">
        <f>(C299-C333)*100/C333</f>
        <v>-7.02028081123244974</v>
      </c>
      <c r="S299" s="45">
        <f>(D299-D333)*100/D333</f>
        <v>1.00334448160535117</v>
      </c>
      <c r="T299" s="45">
        <f>(E299-E333)*100/E333</f>
        <v>8.35148874364560712</v>
      </c>
      <c r="U299" s="45">
        <f>(F299-F333)*100/F333</f>
        <v>-1.18043844856661039</v>
      </c>
      <c r="V299" s="45">
        <f>(G299-G333)*100/G333</f>
        <v>12.0138288677614522</v>
      </c>
      <c r="W299" s="45">
        <f>(H299-H333)*100/H333</f>
        <v>-0.99667774086378742</v>
      </c>
      <c r="X299" s="45">
        <f>(I299-I333)*100/I333</f>
        <v>7.25346373268133693</v>
      </c>
      <c r="Y299" s="45">
        <f>(J299-J333)*100/J333</f>
        <v>2.42677824267782416</v>
      </c>
      <c r="Z299" s="45">
        <f>(K299-K333)*100/K333</f>
        <v>10.2112676056338021</v>
      </c>
      <c r="AA299" s="45">
        <f>(L299-L333)*100/L333</f>
        <v>2.51256281407035198</v>
      </c>
      <c r="AB299" s="45">
        <f>(M299-M333)*100/M333</f>
        <v>13.280562884784521</v>
      </c>
      <c r="AC299" s="45">
        <f>(N299-N333)*100/N333</f>
        <v>6.73076923076923084</v>
      </c>
      <c r="AD299" s="45">
        <f>(O299-O333)*100/O333</f>
        <v>4.46385583602723734</v>
      </c>
    </row>
    <row r="300" spans="1:30">
      <c r="A300" s="26" t="n">
        <v>2016</v>
      </c>
      <c r="B300" s="27" t="s">
        <v>27</v>
      </c>
      <c r="C300" s="57">
        <f>C91</f>
        <v>359</v>
      </c>
      <c r="D300" s="57">
        <f>D91</f>
        <v>339</v>
      </c>
      <c r="E300" s="57">
        <f>E91</f>
        <v>359</v>
      </c>
      <c r="F300" s="57">
        <f>F91</f>
        <v>324</v>
      </c>
      <c r="G300" s="57">
        <f>G91</f>
        <v>390</v>
      </c>
      <c r="H300" s="57">
        <f>H91</f>
        <v>350</v>
      </c>
      <c r="I300" s="57">
        <f>I91</f>
        <v>399</v>
      </c>
      <c r="J300" s="57">
        <f>J91</f>
        <v>370</v>
      </c>
      <c r="K300" s="57">
        <f>K91</f>
        <v>380</v>
      </c>
      <c r="L300" s="57">
        <f>L91</f>
        <v>384</v>
      </c>
      <c r="M300" s="57">
        <f>M91</f>
        <v>370</v>
      </c>
      <c r="N300" s="57">
        <f>N91</f>
        <v>348</v>
      </c>
      <c r="O300" s="57">
        <f>O91</f>
        <v>4372</v>
      </c>
      <c r="P300" s="1" t="n">
        <v>16</v>
      </c>
      <c r="Q300" s="79" t="str">
        <f>B300</f>
        <v>15-30</v>
      </c>
      <c r="R300" s="45">
        <f>(C300-C334)*100/C334</f>
        <v>-2.64406779661016955</v>
      </c>
      <c r="S300" s="45">
        <f>(D300-D334)*100/D334</f>
        <v>1.11856823266219241</v>
      </c>
      <c r="T300" s="45">
        <f>(E300-E334)*100/E334</f>
        <v>1.84397163120567384</v>
      </c>
      <c r="U300" s="45">
        <f>(F300-F334)*100/F334</f>
        <v>-1.74374526156178922</v>
      </c>
      <c r="V300" s="45">
        <f>(G300-G334)*100/G334</f>
        <v>8.33333333333333393</v>
      </c>
      <c r="W300" s="45">
        <f>(H300-H334)*100/H334</f>
        <v>1.1560693641618498</v>
      </c>
      <c r="X300" s="45">
        <f>(I300-I334)*100/I334</f>
        <v>8.49762066621346079</v>
      </c>
      <c r="Y300" s="45">
        <f>(J300-J334)*100/J334</f>
        <v>2.2099447513812156</v>
      </c>
      <c r="Z300" s="45">
        <f>(K300-K334)*100/K334</f>
        <v>11.5187087307410128</v>
      </c>
      <c r="AA300" s="45">
        <f>(L300-L334)*100/L334</f>
        <v>13.0242825607064017</v>
      </c>
      <c r="AB300" s="45">
        <f>(M300-M334)*100/M334</f>
        <v>10.0371747211895919</v>
      </c>
      <c r="AC300" s="45">
        <f>(N300-N334)*100/N334</f>
        <v>3.64854802680565893</v>
      </c>
      <c r="AD300" s="45">
        <f>(O300-O334)*100/O334</f>
        <v>4.73110552161935605</v>
      </c>
    </row>
    <row r="301" spans="1:30">
      <c r="A301" s="26" t="n">
        <v>2016</v>
      </c>
      <c r="B301" s="27" t="s">
        <v>29</v>
      </c>
      <c r="C301" s="57">
        <f>C92</f>
        <v>251</v>
      </c>
      <c r="D301" s="57">
        <f>D92</f>
        <v>246</v>
      </c>
      <c r="E301" s="57">
        <f>E92</f>
        <v>236</v>
      </c>
      <c r="F301" s="57">
        <f>F92</f>
        <v>214</v>
      </c>
      <c r="G301" s="57">
        <f>G92</f>
        <v>199</v>
      </c>
      <c r="H301" s="57">
        <f>H92</f>
        <v>210</v>
      </c>
      <c r="I301" s="57">
        <f>I92</f>
        <v>226</v>
      </c>
      <c r="J301" s="57">
        <f>J92</f>
        <v>242</v>
      </c>
      <c r="K301" s="57">
        <f>K92</f>
        <v>201</v>
      </c>
      <c r="L301" s="57">
        <f>L92</f>
        <v>249</v>
      </c>
      <c r="M301" s="57">
        <f>M92</f>
        <v>206</v>
      </c>
      <c r="N301" s="57">
        <f>N92</f>
        <v>210</v>
      </c>
      <c r="O301" s="57">
        <f>O92</f>
        <v>2690</v>
      </c>
      <c r="P301" s="1" t="n">
        <v>16</v>
      </c>
      <c r="Q301" s="79" t="str">
        <f>B301</f>
        <v>30-35</v>
      </c>
      <c r="R301" s="45">
        <f>(C301-C335)*100/C335</f>
        <v>4.80167014613778687</v>
      </c>
      <c r="S301" s="45">
        <f>(D301-D335)*100/D335</f>
        <v>16.3120567375886516</v>
      </c>
      <c r="T301" s="45">
        <f>(E301-E335)*100/E335</f>
        <v>-0.944386149003148034</v>
      </c>
      <c r="U301" s="45">
        <f>(F301-F335)*100/F335</f>
        <v>-6.24315443592552022</v>
      </c>
      <c r="V301" s="45">
        <f>(G301-G335)*100/G335</f>
        <v>-10.5617977528089888</v>
      </c>
      <c r="W301" s="45">
        <f>(H301-H335)*100/H335</f>
        <v>-5.51181102362204722</v>
      </c>
      <c r="X301" s="45">
        <f>(I301-I335)*100/I335</f>
        <v>-0.768386388583973634</v>
      </c>
      <c r="Y301" s="45">
        <f>(J301-J335)*100/J335</f>
        <v>5.90809628008752696</v>
      </c>
      <c r="Z301" s="45">
        <f>(K301-K335)*100/K335</f>
        <v>-3.82775119617224888</v>
      </c>
      <c r="AA301" s="45">
        <f>(L301-L335)*100/L335</f>
        <v>13.0533484676503981</v>
      </c>
      <c r="AB301" s="45">
        <f>(M301-M335)*100/M335</f>
        <v>-1.19904076738609122</v>
      </c>
      <c r="AC301" s="45">
        <f>(N301-N335)*100/N335</f>
        <v>-1.17647058823529416</v>
      </c>
      <c r="AD301" s="45">
        <f>(O301-O335)*100/O335</f>
        <v>0.79625292740046838</v>
      </c>
    </row>
    <row r="302" spans="1:30">
      <c r="A302" s="26"/>
      <c r="B302" s="114" t="s">
        <v>50</v>
      </c>
      <c r="C302" s="57">
        <f>C299+C300+C301</f>
        <v>908</v>
      </c>
      <c r="D302" s="57">
        <f>D299+D300+D301</f>
        <v>887</v>
      </c>
      <c r="E302" s="57">
        <f>E299+E300+E301</f>
        <v>968</v>
      </c>
      <c r="F302" s="57">
        <f>F299+F300+F301</f>
        <v>831</v>
      </c>
      <c r="G302" s="57">
        <f>G299+G300+G301</f>
        <v>913</v>
      </c>
      <c r="H302" s="57">
        <f>H299+H300+H301</f>
        <v>858</v>
      </c>
      <c r="I302" s="57">
        <f>I299+I300+I301</f>
        <v>954</v>
      </c>
      <c r="J302" s="57">
        <f>J299+J300+J301</f>
        <v>918</v>
      </c>
      <c r="K302" s="57">
        <f>K299+K300+K301</f>
        <v>894</v>
      </c>
      <c r="L302" s="57">
        <f>L299+L300+L301</f>
        <v>939</v>
      </c>
      <c r="M302" s="57">
        <f>M299+M300+M301</f>
        <v>898</v>
      </c>
      <c r="N302" s="57">
        <f>N299+N300+N301</f>
        <v>891</v>
      </c>
      <c r="O302" s="57">
        <f>O299+O300+O301</f>
        <v>10859</v>
      </c>
      <c r="P302" s="1" t="n">
        <v>16</v>
      </c>
      <c r="Q302" s="79" t="str">
        <f>B302</f>
        <v>0-35</v>
      </c>
      <c r="R302" s="45">
        <f>(C302-C336)*100/C336</f>
        <v>-2.23418573351278615</v>
      </c>
      <c r="S302" s="45">
        <f>(D302-D336)*100/D336</f>
        <v>4.8773278155483295</v>
      </c>
      <c r="T302" s="45">
        <f>(E302-E336)*100/E336</f>
        <v>3.52941176470588225</v>
      </c>
      <c r="U302" s="45">
        <f>(F302-F336)*100/F336</f>
        <v>-2.75014628437682873</v>
      </c>
      <c r="V302" s="45">
        <f>(G302-G336)*100/G336</f>
        <v>4.73186119873817024</v>
      </c>
      <c r="W302" s="45">
        <f>(H302-H336)*100/H336</f>
        <v>-1.29421915444348578</v>
      </c>
      <c r="X302" s="45">
        <f>(I302-I336)*100/I336</f>
        <v>5.73566084788029951</v>
      </c>
      <c r="Y302" s="45">
        <f>(J302-J336)*100/J336</f>
        <v>3.23306156873770023</v>
      </c>
      <c r="Z302" s="45">
        <f>(K302-K336)*100/K336</f>
        <v>7.22638680659670207</v>
      </c>
      <c r="AA302" s="45">
        <f>(L302-L336)*100/L336</f>
        <v>9.37682003494467153</v>
      </c>
      <c r="AB302" s="45">
        <f>(M302-M336)*100/M336</f>
        <v>8.32328106151990355</v>
      </c>
      <c r="AC302" s="45">
        <f>(N302-N336)*100/N336</f>
        <v>3.57454228421970344</v>
      </c>
      <c r="AD302" s="45">
        <f>(O302-O336)*100/O336</f>
        <v>3.63619011261691183</v>
      </c>
    </row>
    <row r="303" spans="1:30">
      <c r="A303" s="23"/>
      <c r="B303" s="23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Q303" s="4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</row>
    <row r="304" spans="1:30">
      <c r="A304" s="28" t="n">
        <v>2016</v>
      </c>
      <c r="B304" s="29" t="s">
        <v>30</v>
      </c>
      <c r="C304" s="58">
        <f>C93</f>
        <v>301</v>
      </c>
      <c r="D304" s="58">
        <f>D93</f>
        <v>280</v>
      </c>
      <c r="E304" s="58">
        <f>E93</f>
        <v>328</v>
      </c>
      <c r="F304" s="58">
        <f>F93</f>
        <v>309</v>
      </c>
      <c r="G304" s="58">
        <f>G93</f>
        <v>364</v>
      </c>
      <c r="H304" s="58">
        <f>H93</f>
        <v>299</v>
      </c>
      <c r="I304" s="58">
        <f>I93</f>
        <v>309</v>
      </c>
      <c r="J304" s="58">
        <f>J93</f>
        <v>301</v>
      </c>
      <c r="K304" s="58">
        <f>K93</f>
        <v>296</v>
      </c>
      <c r="L304" s="58">
        <f>L93</f>
        <v>294</v>
      </c>
      <c r="M304" s="58">
        <f>M93</f>
        <v>307</v>
      </c>
      <c r="N304" s="58">
        <f>N93</f>
        <v>329</v>
      </c>
      <c r="O304" s="58">
        <f>O93</f>
        <v>3717</v>
      </c>
      <c r="P304" s="1" t="n">
        <v>16</v>
      </c>
      <c r="Q304" s="80" t="str">
        <f>B304</f>
        <v>35-40</v>
      </c>
      <c r="R304" s="46">
        <f>(C304-C338)*100/C338</f>
        <v>-0.578034682080924878</v>
      </c>
      <c r="S304" s="46">
        <f>(D304-D338)*100/D338</f>
        <v>-6.74437968359700246</v>
      </c>
      <c r="T304" s="46">
        <f>(E304-E338)*100/E338</f>
        <v>-2.52600297176820199</v>
      </c>
      <c r="U304" s="46">
        <f>(F304-F338)*100/F338</f>
        <v>0.243309002433090038</v>
      </c>
      <c r="V304" s="46">
        <f>(G304-G338)*100/G338</f>
        <v>7.37463126843657779</v>
      </c>
      <c r="W304" s="46">
        <f>(H304-H338)*100/H338</f>
        <v>-4.2433947157726184</v>
      </c>
      <c r="X304" s="46">
        <f>(I304-I338)*100/I338</f>
        <v>0.162074554294975703</v>
      </c>
      <c r="Y304" s="46">
        <f>(J304-J338)*100/J338</f>
        <v>-6.1574434918160561</v>
      </c>
      <c r="Z304" s="46">
        <f>(K304-K338)*100/K338</f>
        <v>-1.57938487115544479</v>
      </c>
      <c r="AA304" s="46">
        <f>(L304-L338)*100/L338</f>
        <v>-7.32860520094562684</v>
      </c>
      <c r="AB304" s="46">
        <f>(M304-M338)*100/M338</f>
        <v>-4.87993803253292047</v>
      </c>
      <c r="AC304" s="46">
        <f>(N304-N338)*100/N338</f>
        <v>-0.679245283018867863</v>
      </c>
      <c r="AD304" s="46">
        <f>(O304-O338)*100/O338</f>
        <v>-2.19064535227945534</v>
      </c>
    </row>
    <row r="305" spans="1:30">
      <c r="A305" s="28" t="n">
        <v>2016</v>
      </c>
      <c r="B305" s="29" t="s">
        <v>31</v>
      </c>
      <c r="C305" s="58">
        <f>C94</f>
        <v>516</v>
      </c>
      <c r="D305" s="58">
        <f>D94</f>
        <v>487</v>
      </c>
      <c r="E305" s="58">
        <f>E94</f>
        <v>552</v>
      </c>
      <c r="F305" s="58">
        <f>F94</f>
        <v>479</v>
      </c>
      <c r="G305" s="58">
        <f>G94</f>
        <v>491</v>
      </c>
      <c r="H305" s="58">
        <f>H94</f>
        <v>440</v>
      </c>
      <c r="I305" s="58">
        <f>I94</f>
        <v>464</v>
      </c>
      <c r="J305" s="58">
        <f>J94</f>
        <v>470</v>
      </c>
      <c r="K305" s="58">
        <f>K94</f>
        <v>478</v>
      </c>
      <c r="L305" s="58">
        <f>L94</f>
        <v>477</v>
      </c>
      <c r="M305" s="58">
        <f>M94</f>
        <v>501</v>
      </c>
      <c r="N305" s="58">
        <f>N94</f>
        <v>497</v>
      </c>
      <c r="O305" s="58">
        <f>O94</f>
        <v>5852</v>
      </c>
      <c r="P305" s="1" t="n">
        <v>16</v>
      </c>
      <c r="Q305" s="80" t="str">
        <f>B305</f>
        <v>40-45</v>
      </c>
      <c r="R305" s="46">
        <f>(C305-C339)*100/C339</f>
        <v>4.08472012102874427</v>
      </c>
      <c r="S305" s="46">
        <f>(D305-D339)*100/D339</f>
        <v>3.39702760084925703</v>
      </c>
      <c r="T305" s="46">
        <f>(E305-E339)*100/E339</f>
        <v>9.30693069306930632</v>
      </c>
      <c r="U305" s="46">
        <f>(F305-F339)*100/F339</f>
        <v>8.55524079320113273</v>
      </c>
      <c r="V305" s="46">
        <f>(G305-G339)*100/G339</f>
        <v>4.91452991452991483</v>
      </c>
      <c r="W305" s="46">
        <f>(H305-H339)*100/H339</f>
        <v>-0.956668542487338236</v>
      </c>
      <c r="X305" s="46">
        <f>(I305-I339)*100/I339</f>
        <v>0.541711809317443116</v>
      </c>
      <c r="Y305" s="46">
        <f>(J305-J339)*100/J339</f>
        <v>1.95227765726681124</v>
      </c>
      <c r="Z305" s="46">
        <f>(K305-K339)*100/K339</f>
        <v>10.0748416810592971</v>
      </c>
      <c r="AA305" s="46">
        <f>(L305-L339)*100/L339</f>
        <v>7.31158605174353227</v>
      </c>
      <c r="AB305" s="46">
        <f>(M305-M339)*100/M339</f>
        <v>10.4740904079382577</v>
      </c>
      <c r="AC305" s="46">
        <f>(N305-N339)*100/N339</f>
        <v>8.75273522975929907</v>
      </c>
      <c r="AD305" s="46">
        <f>(O305-O339)*100/O339</f>
        <v>5.68900126422250274</v>
      </c>
    </row>
    <row r="306" spans="1:30">
      <c r="A306" s="28" t="n">
        <v>2016</v>
      </c>
      <c r="B306" s="29" t="s">
        <v>32</v>
      </c>
      <c r="C306" s="58">
        <f>C95</f>
        <v>1126</v>
      </c>
      <c r="D306" s="58">
        <f>D95</f>
        <v>1078</v>
      </c>
      <c r="E306" s="58">
        <f>E95</f>
        <v>1157</v>
      </c>
      <c r="F306" s="58">
        <f>F95</f>
        <v>1076</v>
      </c>
      <c r="G306" s="58">
        <f>G95</f>
        <v>1039</v>
      </c>
      <c r="H306" s="58">
        <f>H95</f>
        <v>1016</v>
      </c>
      <c r="I306" s="58">
        <f>I95</f>
        <v>1112</v>
      </c>
      <c r="J306" s="58">
        <f>J95</f>
        <v>1016</v>
      </c>
      <c r="K306" s="58">
        <f>K95</f>
        <v>1026</v>
      </c>
      <c r="L306" s="58">
        <f>L95</f>
        <v>1046</v>
      </c>
      <c r="M306" s="58">
        <f>M95</f>
        <v>1016</v>
      </c>
      <c r="N306" s="58">
        <f>N95</f>
        <v>1084</v>
      </c>
      <c r="O306" s="58">
        <f>O95</f>
        <v>12792</v>
      </c>
      <c r="P306" s="1" t="n">
        <v>16</v>
      </c>
      <c r="Q306" s="80" t="str">
        <f>B306</f>
        <v>45-50</v>
      </c>
      <c r="R306" s="46">
        <f>(C306-C340)*100/C340</f>
        <v>6.80578610386530691</v>
      </c>
      <c r="S306" s="46">
        <f>(D306-D340)*100/D340</f>
        <v>12.2332118688183247</v>
      </c>
      <c r="T306" s="46">
        <f>(E306-E340)*100/E340</f>
        <v>9.87654320987654266</v>
      </c>
      <c r="U306" s="46">
        <f>(F306-F340)*100/F340</f>
        <v>12.0249869859448211</v>
      </c>
      <c r="V306" s="46">
        <f>(G306-G340)*100/G340</f>
        <v>10.0052938062466907</v>
      </c>
      <c r="W306" s="46">
        <f>(H306-H340)*100/H340</f>
        <v>9.36490850376749151</v>
      </c>
      <c r="X306" s="46">
        <f>(I306-I340)*100/I340</f>
        <v>16.8067226890756309</v>
      </c>
      <c r="Y306" s="46">
        <f>(J306-J340)*100/J340</f>
        <v>9.4827586206896548</v>
      </c>
      <c r="Z306" s="46">
        <f>(K306-K340)*100/K340</f>
        <v>13.2450331125827816</v>
      </c>
      <c r="AA306" s="46">
        <f>(L306-L340)*100/L340</f>
        <v>12.8066864383930987</v>
      </c>
      <c r="AB306" s="46">
        <f>(M306-M340)*100/M340</f>
        <v>12.8575395723410164</v>
      </c>
      <c r="AC306" s="46">
        <f>(N306-N340)*100/N340</f>
        <v>17.7301113222916094</v>
      </c>
      <c r="AD306" s="46">
        <f>(O306-O340)*100/O340</f>
        <v>11.8572927597061906</v>
      </c>
    </row>
    <row r="307" spans="1:30">
      <c r="A307" s="28"/>
      <c r="B307" s="115" t="s">
        <v>51</v>
      </c>
      <c r="C307" s="58">
        <f>C304+C305+C306</f>
        <v>1943</v>
      </c>
      <c r="D307" s="58">
        <f>D304+D305+D306</f>
        <v>1845</v>
      </c>
      <c r="E307" s="58">
        <f>E304+E305+E306</f>
        <v>2037</v>
      </c>
      <c r="F307" s="58">
        <f>F304+F305+F306</f>
        <v>1864</v>
      </c>
      <c r="G307" s="58">
        <f>G304+G305+G306</f>
        <v>1894</v>
      </c>
      <c r="H307" s="58">
        <f>H304+H305+H306</f>
        <v>1755</v>
      </c>
      <c r="I307" s="58">
        <f>I304+I305+I306</f>
        <v>1885</v>
      </c>
      <c r="J307" s="58">
        <f>J304+J305+J306</f>
        <v>1787</v>
      </c>
      <c r="K307" s="58">
        <f>K304+K305+K306</f>
        <v>1800</v>
      </c>
      <c r="L307" s="58">
        <f>L304+L305+L306</f>
        <v>1817</v>
      </c>
      <c r="M307" s="58">
        <f>M304+M305+M306</f>
        <v>1824</v>
      </c>
      <c r="N307" s="58">
        <f>N304+N305+N306</f>
        <v>1910</v>
      </c>
      <c r="O307" s="58">
        <f>O304+O305+O306</f>
        <v>22361</v>
      </c>
      <c r="P307" s="1" t="n">
        <v>16</v>
      </c>
      <c r="Q307" s="80" t="str">
        <f>B307</f>
        <v>35-50</v>
      </c>
      <c r="R307" s="46">
        <f>(C307-C341)*100/C341</f>
        <v>4.87113749831331777</v>
      </c>
      <c r="S307" s="46">
        <f>(D307-D341)*100/D341</f>
        <v>6.53962754439151173</v>
      </c>
      <c r="T307" s="46">
        <f>(E307-E341)*100/E341</f>
        <v>7.52177355502771139</v>
      </c>
      <c r="U307" s="46">
        <f>(F307-F341)*100/F341</f>
        <v>9.00584795321637444</v>
      </c>
      <c r="V307" s="46">
        <f>(G307-G341)*100/G341</f>
        <v>8.13588352840422502</v>
      </c>
      <c r="W307" s="46">
        <f>(H307-H341)*100/H341</f>
        <v>4.12340551765054908</v>
      </c>
      <c r="X307" s="46">
        <f>(I307-I341)*100/I341</f>
        <v>9.46573751451800227</v>
      </c>
      <c r="Y307" s="46">
        <f>(J307-J341)*100/J341</f>
        <v>4.51820441585027055</v>
      </c>
      <c r="Z307" s="46">
        <f>(K307-K341)*100/K341</f>
        <v>9.68921389396709287</v>
      </c>
      <c r="AA307" s="46">
        <f>(L307-L341)*100/L341</f>
        <v>7.57844878626406171</v>
      </c>
      <c r="AB307" s="46">
        <f>(M307-M341)*100/M341</f>
        <v>8.79809126155681476</v>
      </c>
      <c r="AC307" s="46">
        <f>(N307-N341)*100/N341</f>
        <v>11.7612638970157981</v>
      </c>
      <c r="AD307" s="46">
        <f>(O307-O341)*100/O341</f>
        <v>7.64324311313829075</v>
      </c>
    </row>
    <row r="308" spans="1:30">
      <c r="A308" s="23"/>
      <c r="B308" s="23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Q308" s="4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</row>
    <row r="309" spans="1:30">
      <c r="A309" s="26" t="n">
        <v>2016</v>
      </c>
      <c r="B309" s="27" t="s">
        <v>34</v>
      </c>
      <c r="C309" s="57">
        <f>C96</f>
        <v>2137</v>
      </c>
      <c r="D309" s="57">
        <f>D96</f>
        <v>2030</v>
      </c>
      <c r="E309" s="57">
        <f>E96</f>
        <v>2146</v>
      </c>
      <c r="F309" s="57">
        <f>F96</f>
        <v>1958</v>
      </c>
      <c r="G309" s="57">
        <f>G96</f>
        <v>1999</v>
      </c>
      <c r="H309" s="57">
        <f>H96</f>
        <v>1909</v>
      </c>
      <c r="I309" s="57">
        <f>I96</f>
        <v>1897</v>
      </c>
      <c r="J309" s="57">
        <f>J96</f>
        <v>1885</v>
      </c>
      <c r="K309" s="57">
        <f>K96</f>
        <v>1772</v>
      </c>
      <c r="L309" s="57">
        <f>L96</f>
        <v>1972</v>
      </c>
      <c r="M309" s="57">
        <f>M96</f>
        <v>1879</v>
      </c>
      <c r="N309" s="57">
        <f>N96</f>
        <v>2008</v>
      </c>
      <c r="O309" s="57">
        <f>O96</f>
        <v>23592</v>
      </c>
      <c r="P309" s="1" t="n">
        <v>16</v>
      </c>
      <c r="Q309" s="79" t="str">
        <f>B309</f>
        <v>50-55</v>
      </c>
      <c r="R309" s="45">
        <f>(C309-C343)*100/C343</f>
        <v>4.51155397970412064</v>
      </c>
      <c r="S309" s="45">
        <f>(D309-D343)*100/D343</f>
        <v>5.29045643153526957</v>
      </c>
      <c r="T309" s="45">
        <f>(E309-E343)*100/E343</f>
        <v>3.44661364184140773</v>
      </c>
      <c r="U309" s="45">
        <f>(F309-F343)*100/F343</f>
        <v>5.36795371989775294</v>
      </c>
      <c r="V309" s="45">
        <f>(G309-G343)*100/G343</f>
        <v>5.85120465978289683</v>
      </c>
      <c r="W309" s="45">
        <f>(H309-H343)*100/H343</f>
        <v>4.04687287096334636</v>
      </c>
      <c r="X309" s="45">
        <f>(I309-I343)*100/I343</f>
        <v>3.61873549091902236</v>
      </c>
      <c r="Y309" s="45">
        <f>(J309-J343)*100/J343</f>
        <v>2.5152957171991841</v>
      </c>
      <c r="Z309" s="45">
        <f>(K309-K343)*100/K343</f>
        <v>0.52474826265777903</v>
      </c>
      <c r="AA309" s="45">
        <f>(L309-L343)*100/L343</f>
        <v>5.10326449033977347</v>
      </c>
      <c r="AB309" s="45">
        <f>(M309-M343)*100/M343</f>
        <v>3.22757862930916062</v>
      </c>
      <c r="AC309" s="45">
        <f>(N309-N343)*100/N343</f>
        <v>6.90802608811393615</v>
      </c>
      <c r="AD309" s="45">
        <f>(O309-O343)*100/O343</f>
        <v>4.22451211026804963</v>
      </c>
    </row>
    <row r="310" spans="1:30">
      <c r="A310" s="26" t="n">
        <v>2016</v>
      </c>
      <c r="B310" s="27" t="s">
        <v>35</v>
      </c>
      <c r="C310" s="57">
        <f>C97</f>
        <v>3141</v>
      </c>
      <c r="D310" s="57">
        <f>D97</f>
        <v>2971</v>
      </c>
      <c r="E310" s="57">
        <f>E97</f>
        <v>3207</v>
      </c>
      <c r="F310" s="57">
        <f>F97</f>
        <v>2938</v>
      </c>
      <c r="G310" s="57">
        <f>G97</f>
        <v>2871</v>
      </c>
      <c r="H310" s="57">
        <f>H97</f>
        <v>2801</v>
      </c>
      <c r="I310" s="57">
        <f>I97</f>
        <v>2904</v>
      </c>
      <c r="J310" s="57">
        <f>J97</f>
        <v>2848</v>
      </c>
      <c r="K310" s="57">
        <f>K97</f>
        <v>2830</v>
      </c>
      <c r="L310" s="57">
        <f>L97</f>
        <v>3003</v>
      </c>
      <c r="M310" s="57">
        <f>M97</f>
        <v>2891</v>
      </c>
      <c r="N310" s="57">
        <f>N97</f>
        <v>3028</v>
      </c>
      <c r="O310" s="57">
        <f>O97</f>
        <v>35433</v>
      </c>
      <c r="P310" s="1" t="n">
        <v>16</v>
      </c>
      <c r="Q310" s="79" t="str">
        <f>B310</f>
        <v>55-60</v>
      </c>
      <c r="R310" s="45">
        <f>(C310-C344)*100/C344</f>
        <v>-2.01980815721749973</v>
      </c>
      <c r="S310" s="45">
        <f>(D310-D344)*100/D344</f>
        <v>-0.593893768297783353</v>
      </c>
      <c r="T310" s="45">
        <f>(E310-E344)*100/E344</f>
        <v>-2.35956766631146309</v>
      </c>
      <c r="U310" s="45">
        <f>(F310-F344)*100/F344</f>
        <v>-1.02745494357419576</v>
      </c>
      <c r="V310" s="45">
        <f>(G310-G344)*100/G344</f>
        <v>-2.00529055380151888</v>
      </c>
      <c r="W310" s="45">
        <f>(H310-H344)*100/H344</f>
        <v>-0.902175835839377349</v>
      </c>
      <c r="X310" s="45">
        <f>(I310-I344)*100/I344</f>
        <v>-0.717948717948717974</v>
      </c>
      <c r="Y310" s="45">
        <f>(J310-J344)*100/J344</f>
        <v>-0.81838760229845029</v>
      </c>
      <c r="Z310" s="45">
        <f>(K310-K344)*100/K344</f>
        <v>2.48981439565414231</v>
      </c>
      <c r="AA310" s="45">
        <f>(L310-L344)*100/L344</f>
        <v>2.16023133185915972</v>
      </c>
      <c r="AB310" s="45">
        <f>(M310-M344)*100/M344</f>
        <v>-0.635848083863206703</v>
      </c>
      <c r="AC310" s="45">
        <f>(N310-N344)*100/N344</f>
        <v>0.364600596619158113</v>
      </c>
      <c r="AD310" s="45">
        <f>(O310-O344)*100/O344</f>
        <v>-0.54592660164199005</v>
      </c>
    </row>
    <row r="311" spans="1:30">
      <c r="A311" s="26" t="n">
        <v>2016</v>
      </c>
      <c r="B311" s="27" t="s">
        <v>36</v>
      </c>
      <c r="C311" s="57">
        <f>C98</f>
        <v>4203</v>
      </c>
      <c r="D311" s="57">
        <f>D98</f>
        <v>4030</v>
      </c>
      <c r="E311" s="57">
        <f>E98</f>
        <v>4373</v>
      </c>
      <c r="F311" s="57">
        <f>F98</f>
        <v>3961</v>
      </c>
      <c r="G311" s="57">
        <f>G98</f>
        <v>3861</v>
      </c>
      <c r="H311" s="57">
        <f>H98</f>
        <v>3791</v>
      </c>
      <c r="I311" s="57">
        <f>I98</f>
        <v>3866</v>
      </c>
      <c r="J311" s="57">
        <f>J98</f>
        <v>3861</v>
      </c>
      <c r="K311" s="57">
        <f>K98</f>
        <v>3569</v>
      </c>
      <c r="L311" s="57">
        <f>L98</f>
        <v>3889</v>
      </c>
      <c r="M311" s="57">
        <f>M98</f>
        <v>3903</v>
      </c>
      <c r="N311" s="57">
        <f>N98</f>
        <v>4151</v>
      </c>
      <c r="O311" s="57">
        <f>O98</f>
        <v>47458</v>
      </c>
      <c r="P311" s="1" t="n">
        <v>16</v>
      </c>
      <c r="Q311" s="79" t="str">
        <f>B311</f>
        <v>60-65</v>
      </c>
      <c r="R311" s="45">
        <f>(C311-C345)*100/C345</f>
        <v>-4.0903645387643337</v>
      </c>
      <c r="S311" s="45">
        <f>(D311-D345)*100/D345</f>
        <v>-1.59330932177522744</v>
      </c>
      <c r="T311" s="45">
        <f>(E311-E345)*100/E345</f>
        <v>-2.42106437576704225</v>
      </c>
      <c r="U311" s="45">
        <f>(F311-F345)*100/F345</f>
        <v>-0.602258469259723928</v>
      </c>
      <c r="V311" s="45">
        <f>(G311-G345)*100/G345</f>
        <v>-2.77620396600566588</v>
      </c>
      <c r="W311" s="45">
        <f>(H311-H345)*100/H345</f>
        <v>-1.26318531058731609</v>
      </c>
      <c r="X311" s="45">
        <f>(I311-I345)*100/I345</f>
        <v>-2.44148634155573774</v>
      </c>
      <c r="Y311" s="45">
        <f>(J311-J345)*100/J345</f>
        <v>-2.19745424608954476</v>
      </c>
      <c r="Z311" s="45">
        <f>(K311-K345)*100/K345</f>
        <v>-2.49965851659609362</v>
      </c>
      <c r="AA311" s="45">
        <f>(L311-L345)*100/L345</f>
        <v>-1.81772279727341584</v>
      </c>
      <c r="AB311" s="45">
        <f>(M311-M345)*100/M345</f>
        <v>-1.3958188593444072</v>
      </c>
      <c r="AC311" s="45">
        <f>(N311-N345)*100/N345</f>
        <v>-0.687840181829056707</v>
      </c>
      <c r="AD311" s="45">
        <f>(O311-O345)*100/O345</f>
        <v>-1.9963964708129625</v>
      </c>
    </row>
    <row r="312" spans="1:30">
      <c r="A312" s="26"/>
      <c r="B312" s="114" t="s">
        <v>61</v>
      </c>
      <c r="C312" s="57">
        <f>C309+C310+C311</f>
        <v>9481</v>
      </c>
      <c r="D312" s="57">
        <f>D309+D310+D311</f>
        <v>9031</v>
      </c>
      <c r="E312" s="57">
        <f>E309+E310+E311</f>
        <v>9726</v>
      </c>
      <c r="F312" s="57">
        <f>F309+F310+F311</f>
        <v>8857</v>
      </c>
      <c r="G312" s="57">
        <f>G309+G310+G311</f>
        <v>8731</v>
      </c>
      <c r="H312" s="57">
        <f>H309+H310+H311</f>
        <v>8501</v>
      </c>
      <c r="I312" s="57">
        <f>I309+I310+I311</f>
        <v>8667</v>
      </c>
      <c r="J312" s="57">
        <f>J309+J310+J311</f>
        <v>8594</v>
      </c>
      <c r="K312" s="57">
        <f>K309+K310+K311</f>
        <v>8171</v>
      </c>
      <c r="L312" s="57">
        <f>L309+L310+L311</f>
        <v>8864</v>
      </c>
      <c r="M312" s="57">
        <f>M309+M310+M311</f>
        <v>8673</v>
      </c>
      <c r="N312" s="57">
        <f>N309+N310+N311</f>
        <v>9187</v>
      </c>
      <c r="O312" s="57">
        <f>O309+O310+O311</f>
        <v>106483</v>
      </c>
      <c r="P312" s="1" t="n">
        <v>16</v>
      </c>
      <c r="Q312" s="79" t="str">
        <f>B312</f>
        <v>50-65</v>
      </c>
      <c r="R312" s="45">
        <f>(C312-C346)*100/C346</f>
        <v>-1.57535490903428403</v>
      </c>
      <c r="S312" s="45">
        <f>(D312-D346)*100/D346</f>
        <v>0.210830004438526419</v>
      </c>
      <c r="T312" s="45">
        <f>(E312-E346)*100/E346</f>
        <v>-1.16355876225801524</v>
      </c>
      <c r="U312" s="45">
        <f>(F312-F346)*100/F346</f>
        <v>0.513518881039521169</v>
      </c>
      <c r="V312" s="45">
        <f>(G312-G346)*100/G346</f>
        <v>-0.665566869560270824</v>
      </c>
      <c r="W312" s="45">
        <f>(H312-H346)*100/H346</f>
        <v>0.0029409169779137132</v>
      </c>
      <c r="X312" s="45">
        <f>(I312-I346)*100/I346</f>
        <v>-0.590697941159603168</v>
      </c>
      <c r="Y312" s="45">
        <f>(J312-J346)*100/J346</f>
        <v>-0.739200739200739232</v>
      </c>
      <c r="Z312" s="45">
        <f>(K312-K346)*100/K346</f>
        <v>-0.164945934388172759</v>
      </c>
      <c r="AA312" s="45">
        <f>(L312-L346)*100/L346</f>
        <v>0.994103739994872804</v>
      </c>
      <c r="AB312" s="45">
        <f>(M312-M346)*100/M346</f>
        <v>-0.172651933701657452</v>
      </c>
      <c r="AC312" s="45">
        <f>(N312-N346)*100/N346</f>
        <v>1.2341597796143251</v>
      </c>
      <c r="AD312" s="45">
        <f>(O312-O346)*100/O346</f>
        <v>-0.19214907018596282</v>
      </c>
    </row>
    <row r="313" spans="1:30">
      <c r="A313" s="23"/>
      <c r="B313" s="23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Q313" s="4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</row>
    <row r="314" spans="1:30">
      <c r="A314" s="28" t="n">
        <v>2016</v>
      </c>
      <c r="B314" s="29" t="s">
        <v>37</v>
      </c>
      <c r="C314" s="58">
        <f>C99</f>
        <v>5355</v>
      </c>
      <c r="D314" s="58">
        <f>D99</f>
        <v>5011</v>
      </c>
      <c r="E314" s="58">
        <f>E99</f>
        <v>5433</v>
      </c>
      <c r="F314" s="58">
        <f>F99</f>
        <v>4898</v>
      </c>
      <c r="G314" s="58">
        <f>G99</f>
        <v>5074</v>
      </c>
      <c r="H314" s="58">
        <f>H99</f>
        <v>4671</v>
      </c>
      <c r="I314" s="58">
        <f>I99</f>
        <v>4920</v>
      </c>
      <c r="J314" s="58">
        <f>J99</f>
        <v>4939</v>
      </c>
      <c r="K314" s="58">
        <f>K99</f>
        <v>4778</v>
      </c>
      <c r="L314" s="58">
        <f>L99</f>
        <v>5187</v>
      </c>
      <c r="M314" s="58">
        <f>M99</f>
        <v>5017</v>
      </c>
      <c r="N314" s="58">
        <f>N99</f>
        <v>5520</v>
      </c>
      <c r="O314" s="58">
        <f>O99</f>
        <v>60803</v>
      </c>
      <c r="P314" s="1" t="n">
        <v>16</v>
      </c>
      <c r="Q314" s="80" t="str">
        <f>B314</f>
        <v>65-70</v>
      </c>
      <c r="R314" s="46">
        <f>(C314-C348)*100/C348</f>
        <v>-5.76745413752144653</v>
      </c>
      <c r="S314" s="46">
        <f>(D314-D348)*100/D348</f>
        <v>-7.42656567522630695</v>
      </c>
      <c r="T314" s="46">
        <f>(E314-E348)*100/E348</f>
        <v>-8.13712643192289775</v>
      </c>
      <c r="U314" s="46">
        <f>(F314-F348)*100/F348</f>
        <v>-4.50845640200809061</v>
      </c>
      <c r="V314" s="46">
        <f>(G314-G348)*100/G348</f>
        <v>-3.60942249240121571</v>
      </c>
      <c r="W314" s="46">
        <f>(H314-H348)*100/H348</f>
        <v>-4.11577542851277833</v>
      </c>
      <c r="X314" s="46">
        <f>(I314-I348)*100/I348</f>
        <v>-5.90935169248422287</v>
      </c>
      <c r="Y314" s="46">
        <f>(J314-J348)*100/J348</f>
        <v>-5.50081316368506634</v>
      </c>
      <c r="Z314" s="46">
        <f>(K314-K348)*100/K348</f>
        <v>-3.35760517799352742</v>
      </c>
      <c r="AA314" s="46">
        <f>(L314-L348)*100/L348</f>
        <v>-0.850616457994838981</v>
      </c>
      <c r="AB314" s="46">
        <f>(M314-M348)*100/M348</f>
        <v>-3.63968116777105521</v>
      </c>
      <c r="AC314" s="46">
        <f>(N314-N348)*100/N348</f>
        <v>-0.755124056094929852</v>
      </c>
      <c r="AD314" s="46">
        <f>(O314-O348)*100/O348</f>
        <v>-4.50927965386321805</v>
      </c>
    </row>
    <row r="315" spans="1:30">
      <c r="A315" s="28" t="n">
        <v>2016</v>
      </c>
      <c r="B315" s="29" t="s">
        <v>38</v>
      </c>
      <c r="C315" s="58">
        <f>C100</f>
        <v>7175</v>
      </c>
      <c r="D315" s="58">
        <f>D100</f>
        <v>6784</v>
      </c>
      <c r="E315" s="58">
        <f>E100</f>
        <v>7440</v>
      </c>
      <c r="F315" s="58">
        <f>F100</f>
        <v>6740</v>
      </c>
      <c r="G315" s="58">
        <f>G100</f>
        <v>6434</v>
      </c>
      <c r="H315" s="58">
        <f>H100</f>
        <v>6097</v>
      </c>
      <c r="I315" s="58">
        <f>I100</f>
        <v>6319</v>
      </c>
      <c r="J315" s="58">
        <f>J100</f>
        <v>6122</v>
      </c>
      <c r="K315" s="58">
        <f>K100</f>
        <v>5863</v>
      </c>
      <c r="L315" s="58">
        <f>L100</f>
        <v>6269</v>
      </c>
      <c r="M315" s="58">
        <f>M100</f>
        <v>6305</v>
      </c>
      <c r="N315" s="58">
        <f>N100</f>
        <v>6918</v>
      </c>
      <c r="O315" s="58">
        <f>O100</f>
        <v>78466</v>
      </c>
      <c r="P315" s="1" t="n">
        <v>16</v>
      </c>
      <c r="Q315" s="80" t="str">
        <f>B315</f>
        <v>70-75</v>
      </c>
      <c r="R315" s="46">
        <f>(C315-C349)*100/C349</f>
        <v>2.52563140785196305</v>
      </c>
      <c r="S315" s="46">
        <f>(D315-D349)*100/D349</f>
        <v>0.0258026466143241517</v>
      </c>
      <c r="T315" s="46">
        <f>(E315-E349)*100/E349</f>
        <v>2.77307732154574005</v>
      </c>
      <c r="U315" s="46">
        <f>(F315-F349)*100/F349</f>
        <v>6.27981235463397347</v>
      </c>
      <c r="V315" s="46">
        <f>(G315-G349)*100/G349</f>
        <v>4.73283685345704619</v>
      </c>
      <c r="W315" s="46">
        <f>(H315-H349)*100/H349</f>
        <v>5.9380565570566004</v>
      </c>
      <c r="X315" s="46">
        <f>(I315-I349)*100/I349</f>
        <v>3.32761017087727895</v>
      </c>
      <c r="Y315" s="46">
        <f>(J315-J349)*100/J349</f>
        <v>2.22927277281456115</v>
      </c>
      <c r="Z315" s="46">
        <f>(K315-K349)*100/K349</f>
        <v>2.81906265070805375</v>
      </c>
      <c r="AA315" s="46">
        <f>(L315-L349)*100/L349</f>
        <v>2.39281339322172304</v>
      </c>
      <c r="AB315" s="46">
        <f>(M315-M349)*100/M349</f>
        <v>4.01286757124592697</v>
      </c>
      <c r="AC315" s="46">
        <f>(N315-N349)*100/N349</f>
        <v>4.90162629364267044</v>
      </c>
      <c r="AD315" s="46">
        <f>(O315-O349)*100/O349</f>
        <v>3.45539107590785166</v>
      </c>
    </row>
    <row r="316" spans="1:30">
      <c r="A316" s="28" t="n">
        <v>2016</v>
      </c>
      <c r="B316" s="29" t="s">
        <v>39</v>
      </c>
      <c r="C316" s="58">
        <f>C101</f>
        <v>12388</v>
      </c>
      <c r="D316" s="58">
        <f>D101</f>
        <v>11644</v>
      </c>
      <c r="E316" s="58">
        <f>E101</f>
        <v>12850</v>
      </c>
      <c r="F316" s="58">
        <f>F101</f>
        <v>11600</v>
      </c>
      <c r="G316" s="58">
        <f>G101</f>
        <v>11181</v>
      </c>
      <c r="H316" s="58">
        <f>H101</f>
        <v>10740</v>
      </c>
      <c r="I316" s="58">
        <f>I101</f>
        <v>10957</v>
      </c>
      <c r="J316" s="58">
        <f>J101</f>
        <v>10844</v>
      </c>
      <c r="K316" s="58">
        <f>K101</f>
        <v>10483</v>
      </c>
      <c r="L316" s="58">
        <f>L101</f>
        <v>11566</v>
      </c>
      <c r="M316" s="58">
        <f>M101</f>
        <v>11709</v>
      </c>
      <c r="N316" s="58">
        <f>N101</f>
        <v>12805</v>
      </c>
      <c r="O316" s="58">
        <f>O101</f>
        <v>138767</v>
      </c>
      <c r="P316" s="1" t="n">
        <v>16</v>
      </c>
      <c r="Q316" s="80" t="str">
        <f>B316</f>
        <v>75-80</v>
      </c>
      <c r="R316" s="46">
        <f>(C316-C350)*100/C350</f>
        <v>-2.46053304987992583</v>
      </c>
      <c r="S316" s="46">
        <f>(D316-D350)*100/D350</f>
        <v>-4.29064606279796124</v>
      </c>
      <c r="T316" s="46">
        <f>(E316-E350)*100/E350</f>
        <v>-2.61462675255778709</v>
      </c>
      <c r="U316" s="46">
        <f>(F316-F350)*100/F350</f>
        <v>2.69576379974326041</v>
      </c>
      <c r="V316" s="46">
        <f>(G316-G350)*100/G350</f>
        <v>1.76803877397774585</v>
      </c>
      <c r="W316" s="46">
        <f>(H316-H350)*100/H350</f>
        <v>3.35618910140743409</v>
      </c>
      <c r="X316" s="46">
        <f>(I316-I350)*100/I350</f>
        <v>1.90425259829338049</v>
      </c>
      <c r="Y316" s="46">
        <f>(J316-J350)*100/J350</f>
        <v>1.44771616343522691</v>
      </c>
      <c r="Z316" s="46">
        <f>(K316-K350)*100/K350</f>
        <v>3.36735196962973937</v>
      </c>
      <c r="AA316" s="46">
        <f>(L316-L350)*100/L350</f>
        <v>5.76562571441635008</v>
      </c>
      <c r="AB316" s="46">
        <f>(M316-M350)*100/M350</f>
        <v>6.5301944728761514</v>
      </c>
      <c r="AC316" s="46">
        <f>(N316-N350)*100/N350</f>
        <v>8.09327846364883463</v>
      </c>
      <c r="AD316" s="46">
        <f>(O316-O350)*100/O350</f>
        <v>1.96633135181606438</v>
      </c>
    </row>
    <row r="317" spans="1:30">
      <c r="A317" s="28"/>
      <c r="B317" s="115" t="s">
        <v>53</v>
      </c>
      <c r="C317" s="58">
        <f>C314+C315+C316</f>
        <v>24918</v>
      </c>
      <c r="D317" s="58">
        <f>D314+D315+D316</f>
        <v>23439</v>
      </c>
      <c r="E317" s="58">
        <f>E314+E315+E316</f>
        <v>25723</v>
      </c>
      <c r="F317" s="58">
        <f>F314+F315+F316</f>
        <v>23238</v>
      </c>
      <c r="G317" s="58">
        <f>G314+G315+G316</f>
        <v>22689</v>
      </c>
      <c r="H317" s="58">
        <f>H314+H315+H316</f>
        <v>21508</v>
      </c>
      <c r="I317" s="58">
        <f>I314+I315+I316</f>
        <v>22196</v>
      </c>
      <c r="J317" s="58">
        <f>J314+J315+J316</f>
        <v>21905</v>
      </c>
      <c r="K317" s="58">
        <f>K314+K315+K316</f>
        <v>21124</v>
      </c>
      <c r="L317" s="58">
        <f>L314+L315+L316</f>
        <v>23022</v>
      </c>
      <c r="M317" s="58">
        <f>M314+M315+M316</f>
        <v>23031</v>
      </c>
      <c r="N317" s="58">
        <f>N314+N315+N316</f>
        <v>25243</v>
      </c>
      <c r="O317" s="58">
        <f>O314+O315+O316</f>
        <v>278036</v>
      </c>
      <c r="P317" s="1" t="n">
        <v>16</v>
      </c>
      <c r="Q317" s="81" t="str">
        <f>B317</f>
        <v>65-80</v>
      </c>
      <c r="R317" s="46">
        <f>(C317-C351)*100/C351</f>
        <v>-1.8261332072572543</v>
      </c>
      <c r="S317" s="46">
        <f>(D317-D351)*100/D351</f>
        <v>-3.78572528092770266</v>
      </c>
      <c r="T317" s="46">
        <f>(E317-E351)*100/E351</f>
        <v>-2.3739491811678084</v>
      </c>
      <c r="U317" s="46">
        <f>(F317-F351)*100/F351</f>
        <v>2.07102541014209462</v>
      </c>
      <c r="V317" s="46">
        <f>(G317-G351)*100/G351</f>
        <v>1.31731713851924614</v>
      </c>
      <c r="W317" s="46">
        <f>(H317-H351)*100/H351</f>
        <v>2.33133504615091836</v>
      </c>
      <c r="X317" s="46">
        <f>(I317-I351)*100/I351</f>
        <v>0.449161075723805503</v>
      </c>
      <c r="Y317" s="46">
        <f>(J317-J351)*100/J351</f>
        <v>0.00342399306070739717</v>
      </c>
      <c r="Z317" s="46">
        <f>(K317-K351)*100/K351</f>
        <v>1.6175391757164677</v>
      </c>
      <c r="AA317" s="46">
        <f>(L317-L351)*100/L351</f>
        <v>3.28630072455640532</v>
      </c>
      <c r="AB317" s="46">
        <f>(M317-M351)*100/M351</f>
        <v>3.46593589254026391</v>
      </c>
      <c r="AC317" s="46">
        <f>(N317-N351)*100/N351</f>
        <v>5.16602091405241026</v>
      </c>
      <c r="AD317" s="46">
        <f>(O317-O351)*100/O351</f>
        <v>0.880046297220171247</v>
      </c>
    </row>
    <row r="318" spans="1:30">
      <c r="A318" s="23"/>
      <c r="B318" s="23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Q318" s="4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19"/>
    </row>
    <row r="319" spans="1:30">
      <c r="A319" s="26" t="n">
        <v>2016</v>
      </c>
      <c r="B319" s="27" t="s">
        <v>41</v>
      </c>
      <c r="C319" s="57">
        <f>C102</f>
        <v>13721</v>
      </c>
      <c r="D319" s="57">
        <f>D102</f>
        <v>12988</v>
      </c>
      <c r="E319" s="57">
        <f>E102</f>
        <v>14230</v>
      </c>
      <c r="F319" s="57">
        <f>F102</f>
        <v>12632</v>
      </c>
      <c r="G319" s="57">
        <f>G102</f>
        <v>12915</v>
      </c>
      <c r="H319" s="57">
        <f>H102</f>
        <v>11729</v>
      </c>
      <c r="I319" s="57">
        <f>I102</f>
        <v>12264</v>
      </c>
      <c r="J319" s="57">
        <f>J102</f>
        <v>12238</v>
      </c>
      <c r="K319" s="57">
        <f>K102</f>
        <v>11770</v>
      </c>
      <c r="L319" s="57">
        <f>L102</f>
        <v>13147</v>
      </c>
      <c r="M319" s="57">
        <f>M102</f>
        <v>13534</v>
      </c>
      <c r="N319" s="57">
        <f>N102</f>
        <v>14704</v>
      </c>
      <c r="O319" s="57">
        <f>O102</f>
        <v>155872</v>
      </c>
      <c r="P319" s="1" t="n">
        <v>16</v>
      </c>
      <c r="Q319" s="79" t="str">
        <f>B319</f>
        <v>80-85</v>
      </c>
      <c r="R319" s="45">
        <f>(C319-C353)*100/C353</f>
        <v>-11.5544525735649604</v>
      </c>
      <c r="S319" s="45">
        <f>(D319-D353)*100/D353</f>
        <v>-13.7439814046156403</v>
      </c>
      <c r="T319" s="45">
        <f>(E319-E353)*100/E353</f>
        <v>-12.7368614705341265</v>
      </c>
      <c r="U319" s="45">
        <f>(F319-F353)*100/F353</f>
        <v>-7.94344847689841149</v>
      </c>
      <c r="V319" s="45">
        <f>(G319-G353)*100/G353</f>
        <v>-5.446958049637602</v>
      </c>
      <c r="W319" s="45">
        <f>(H319-H353)*100/H353</f>
        <v>-7.82530108646535272</v>
      </c>
      <c r="X319" s="45">
        <f>(I319-I353)*100/I353</f>
        <v>-8.39215686274509842</v>
      </c>
      <c r="Y319" s="45">
        <f>(J319-J353)*100/J353</f>
        <v>-8.50093457943925301</v>
      </c>
      <c r="Z319" s="45">
        <f>(K319-K353)*100/K353</f>
        <v>-7.48491815520053461</v>
      </c>
      <c r="AA319" s="45">
        <f>(L319-L353)*100/L353</f>
        <v>-5.07409881044784239</v>
      </c>
      <c r="AB319" s="45">
        <f>(M319-M353)*100/M353</f>
        <v>-4.53046468565382199</v>
      </c>
      <c r="AC319" s="45">
        <f>(N319-N353)*100/N353</f>
        <v>-4.15070971106367015</v>
      </c>
      <c r="AD319" s="45">
        <f>(O319-O353)*100/O353</f>
        <v>-8.22164421108103305</v>
      </c>
    </row>
    <row r="320" spans="1:30">
      <c r="A320" s="26" t="n">
        <v>2016</v>
      </c>
      <c r="B320" s="27" t="s">
        <v>42</v>
      </c>
      <c r="C320" s="57">
        <f>C103</f>
        <v>15688</v>
      </c>
      <c r="D320" s="57">
        <f>D103</f>
        <v>14556</v>
      </c>
      <c r="E320" s="57">
        <f>E103</f>
        <v>15697</v>
      </c>
      <c r="F320" s="57">
        <f>F103</f>
        <v>14250</v>
      </c>
      <c r="G320" s="57">
        <f>G103</f>
        <v>13977</v>
      </c>
      <c r="H320" s="57">
        <f>H103</f>
        <v>12588</v>
      </c>
      <c r="I320" s="57">
        <f>I103</f>
        <v>13338</v>
      </c>
      <c r="J320" s="57">
        <f>J103</f>
        <v>13145</v>
      </c>
      <c r="K320" s="57">
        <f>K103</f>
        <v>12929</v>
      </c>
      <c r="L320" s="57">
        <f>L103</f>
        <v>14189</v>
      </c>
      <c r="M320" s="57">
        <f>M103</f>
        <v>14629</v>
      </c>
      <c r="N320" s="57">
        <f>N103</f>
        <v>16123</v>
      </c>
      <c r="O320" s="57">
        <f>O103</f>
        <v>171109</v>
      </c>
      <c r="P320" s="1" t="n">
        <v>16</v>
      </c>
      <c r="Q320" s="79" t="str">
        <f>B320</f>
        <v>85-90</v>
      </c>
      <c r="R320" s="45">
        <f>(C320-C354)*100/C354</f>
        <v>-4.62932004012280007</v>
      </c>
      <c r="S320" s="45">
        <f>(D320-D354)*100/D354</f>
        <v>-8.03058065331395632</v>
      </c>
      <c r="T320" s="45">
        <f>(E320-E354)*100/E354</f>
        <v>-7.4237353110301818</v>
      </c>
      <c r="U320" s="45">
        <f>(F320-F354)*100/F354</f>
        <v>1.51741825176319729</v>
      </c>
      <c r="V320" s="45">
        <f>(G320-G354)*100/G354</f>
        <v>2.23457557693010989</v>
      </c>
      <c r="W320" s="45">
        <f>(H320-H354)*100/H354</f>
        <v>-0.0039718790960003183</v>
      </c>
      <c r="X320" s="45">
        <f>(I320-I354)*100/I354</f>
        <v>-0.538766987938330821</v>
      </c>
      <c r="Y320" s="45">
        <f>(J320-J354)*100/J354</f>
        <v>-1.74717368961973278</v>
      </c>
      <c r="Z320" s="45">
        <f>(K320-K354)*100/K354</f>
        <v>2.24392558470571934</v>
      </c>
      <c r="AA320" s="45">
        <f>(L320-L354)*100/L354</f>
        <v>3.38257527459516583</v>
      </c>
      <c r="AB320" s="45">
        <f>(M320-M354)*100/M354</f>
        <v>4.65544685493534605</v>
      </c>
      <c r="AC320" s="45">
        <f>(N320-N354)*100/N354</f>
        <v>5.06834362424854579</v>
      </c>
      <c r="AD320" s="45">
        <f>(O320-O354)*100/O354</f>
        <v>-0.524818798715785384</v>
      </c>
    </row>
    <row r="321" spans="1:30">
      <c r="A321" s="26" t="n">
        <v>2016</v>
      </c>
      <c r="B321" s="27" t="s">
        <v>43</v>
      </c>
      <c r="C321" s="57">
        <f>C104</f>
        <v>11244</v>
      </c>
      <c r="D321" s="57">
        <f>D104</f>
        <v>10304</v>
      </c>
      <c r="E321" s="57">
        <f>E104</f>
        <v>11333</v>
      </c>
      <c r="F321" s="57">
        <f>F104</f>
        <v>10022</v>
      </c>
      <c r="G321" s="57">
        <f>G104</f>
        <v>9818</v>
      </c>
      <c r="H321" s="57">
        <f>H104</f>
        <v>8960</v>
      </c>
      <c r="I321" s="57">
        <f>I104</f>
        <v>9401</v>
      </c>
      <c r="J321" s="57">
        <f>J104</f>
        <v>9243</v>
      </c>
      <c r="K321" s="57">
        <f>K104</f>
        <v>9004</v>
      </c>
      <c r="L321" s="57">
        <f>L104</f>
        <v>10221</v>
      </c>
      <c r="M321" s="57">
        <f>M104</f>
        <v>10446</v>
      </c>
      <c r="N321" s="57">
        <f>N104</f>
        <v>11830</v>
      </c>
      <c r="O321" s="57">
        <f>O104</f>
        <v>121826</v>
      </c>
      <c r="P321" s="1" t="n">
        <v>16</v>
      </c>
      <c r="Q321" s="79" t="str">
        <f>B321</f>
        <v>90-95</v>
      </c>
      <c r="R321" s="45">
        <f>(C321-C355)*100/C355</f>
        <v>-8.96467968829065853</v>
      </c>
      <c r="S321" s="45">
        <f>(D321-D355)*100/D355</f>
        <v>-14.0276589975177828</v>
      </c>
      <c r="T321" s="45">
        <f>(E321-E355)*100/E355</f>
        <v>-11.1294085357485937</v>
      </c>
      <c r="U321" s="45">
        <f>(F321-F355)*100/F355</f>
        <v>-3.47451301437480442</v>
      </c>
      <c r="V321" s="45">
        <f>(G321-G355)*100/G355</f>
        <v>-2.19897895654339415</v>
      </c>
      <c r="W321" s="45">
        <f>(H321-H355)*100/H355</f>
        <v>-4.16087282062252672</v>
      </c>
      <c r="X321" s="45">
        <f>(I321-I355)*100/I355</f>
        <v>-4.93958238535820815</v>
      </c>
      <c r="Y321" s="45">
        <f>(J321-J355)*100/J355</f>
        <v>-5.85419266125130466</v>
      </c>
      <c r="Z321" s="45">
        <f>(K321-K355)*100/K355</f>
        <v>-3.23222010263575044</v>
      </c>
      <c r="AA321" s="45">
        <f>(L321-L355)*100/L355</f>
        <v>-0.578765624240066145</v>
      </c>
      <c r="AB321" s="45">
        <f>(M321-M355)*100/M355</f>
        <v>-0.300644237652111679</v>
      </c>
      <c r="AC321" s="45">
        <f>(N321-N355)*100/N355</f>
        <v>2.00034488704949132</v>
      </c>
      <c r="AD321" s="45">
        <f>(O321-O355)*100/O355</f>
        <v>-4.99211361079645677</v>
      </c>
    </row>
    <row r="322" spans="1:30">
      <c r="A322" s="26" t="n">
        <v>2016</v>
      </c>
      <c r="B322" s="27" t="s">
        <v>54</v>
      </c>
      <c r="C322" s="57">
        <f>C105</f>
        <v>3839</v>
      </c>
      <c r="D322" s="57">
        <f>D105</f>
        <v>3569</v>
      </c>
      <c r="E322" s="57">
        <f>E105</f>
        <v>3954</v>
      </c>
      <c r="F322" s="57">
        <f>F105</f>
        <v>3621</v>
      </c>
      <c r="G322" s="57">
        <f>G105</f>
        <v>3588</v>
      </c>
      <c r="H322" s="57">
        <f>H105</f>
        <v>3287</v>
      </c>
      <c r="I322" s="57">
        <f>I105</f>
        <v>3417</v>
      </c>
      <c r="J322" s="57">
        <f>J105</f>
        <v>3465</v>
      </c>
      <c r="K322" s="57">
        <f>K105</f>
        <v>3345</v>
      </c>
      <c r="L322" s="57">
        <f>L105</f>
        <v>3802</v>
      </c>
      <c r="M322" s="57">
        <f>M105</f>
        <v>4015</v>
      </c>
      <c r="N322" s="57">
        <f>N105</f>
        <v>4451</v>
      </c>
      <c r="O322" s="57">
        <f>O105</f>
        <v>44353</v>
      </c>
      <c r="P322" s="1" t="n">
        <v>16</v>
      </c>
      <c r="Q322" s="82" t="str">
        <f>B322</f>
        <v>95+</v>
      </c>
      <c r="R322" s="45">
        <f>(C322-C356)*100/C356</f>
        <v>-20.8983670736104656</v>
      </c>
      <c r="S322" s="45">
        <f>(D322-D356)*100/D356</f>
        <v>-24.0395871022666796</v>
      </c>
      <c r="T322" s="45">
        <f>(E322-E356)*100/E356</f>
        <v>-22.1308650484958882</v>
      </c>
      <c r="U322" s="45">
        <f>(F322-F356)*100/F356</f>
        <v>-11.304347826086957</v>
      </c>
      <c r="V322" s="45">
        <f>(G322-G356)*100/G356</f>
        <v>-9.28512736236647562</v>
      </c>
      <c r="W322" s="45">
        <f>(H322-H356)*100/H356</f>
        <v>-10.5456524697237715</v>
      </c>
      <c r="X322" s="45">
        <f>(I322-I356)*100/I356</f>
        <v>-12.1424439159220938</v>
      </c>
      <c r="Y322" s="45">
        <f>(J322-J356)*100/J356</f>
        <v>-11.5281501340482571</v>
      </c>
      <c r="Z322" s="45">
        <f>(K322-K356)*100/K356</f>
        <v>-8.86179415571146301</v>
      </c>
      <c r="AA322" s="45">
        <f>(L322-L356)*100/L356</f>
        <v>-7.26829268292682951</v>
      </c>
      <c r="AB322" s="45">
        <f>(M322-M356)*100/M356</f>
        <v>-4.61483637227534604</v>
      </c>
      <c r="AC322" s="45">
        <f>(N322-N356)*100/N356</f>
        <v>-4.03191030616645119</v>
      </c>
      <c r="AD322" s="45">
        <f>(O322-O356)*100/O356</f>
        <v>-12.6307495321579832</v>
      </c>
    </row>
    <row r="324" spans="1:30">
      <c r="A324" s="116" t="s">
        <v>70</v>
      </c>
      <c r="B324" s="117" t="s">
        <v>55</v>
      </c>
      <c r="C324" s="61">
        <f>SUM(C319:C322)</f>
        <v>44492</v>
      </c>
      <c r="D324" s="61">
        <f>SUM(D319:D322)</f>
        <v>41417</v>
      </c>
      <c r="E324" s="61">
        <f>SUM(E319:E322)</f>
        <v>45214</v>
      </c>
      <c r="F324" s="61">
        <f>SUM(F319:F322)</f>
        <v>40525</v>
      </c>
      <c r="G324" s="61">
        <f>SUM(G319:G322)</f>
        <v>40298</v>
      </c>
      <c r="H324" s="61">
        <f>SUM(H319:H322)</f>
        <v>36564</v>
      </c>
      <c r="I324" s="61">
        <f>SUM(I319:I322)</f>
        <v>38420</v>
      </c>
      <c r="J324" s="61">
        <f>SUM(J319:J322)</f>
        <v>38091</v>
      </c>
      <c r="K324" s="61">
        <f>SUM(K319:K322)</f>
        <v>37048</v>
      </c>
      <c r="L324" s="61">
        <f>SUM(L319:L322)</f>
        <v>41359</v>
      </c>
      <c r="M324" s="61">
        <f>SUM(M319:M322)</f>
        <v>42624</v>
      </c>
      <c r="N324" s="61">
        <f>SUM(N319:N322)</f>
        <v>47108</v>
      </c>
      <c r="O324" s="61">
        <f>SUM(O319:O322)</f>
        <v>493160</v>
      </c>
      <c r="P324" s="1" t="n">
        <v>16</v>
      </c>
      <c r="Q324" s="84" t="str">
        <f>B324</f>
        <v>80+</v>
      </c>
      <c r="R324" s="63">
        <f>(C324-C358)*100/C358</f>
        <v>-9.50933035033304463</v>
      </c>
      <c r="S324" s="63">
        <f>(D324-D358)*100/D358</f>
        <v>-12.9314195918496058</v>
      </c>
      <c r="T324" s="63">
        <f>(E324-E358)*100/E358</f>
        <v>-11.5060355921339141</v>
      </c>
      <c r="U324" s="63">
        <f>(F324-F358)*100/F358</f>
        <v>-4.02434619916280312</v>
      </c>
      <c r="V324" s="63">
        <f>(G324-G358)*100/G358</f>
        <v>-2.48399859647424659</v>
      </c>
      <c r="W324" s="63">
        <f>(H324-H358)*100/H358</f>
        <v>-4.62415306461815323</v>
      </c>
      <c r="X324" s="63">
        <f>(I324-I358)*100/I358</f>
        <v>-5.31465256983722067</v>
      </c>
      <c r="Y324" s="63">
        <f>(J324-J358)*100/J358</f>
        <v>-5.92027267338470686</v>
      </c>
      <c r="Z324" s="63">
        <f>(K324-K358)*100/K358</f>
        <v>-3.37614918171741518</v>
      </c>
      <c r="AA324" s="63">
        <f>(L324-L358)*100/L358</f>
        <v>-1.42056965796686914</v>
      </c>
      <c r="AB324" s="63">
        <f>(M324-M358)*100/M358</f>
        <v>-0.507104717999591514</v>
      </c>
      <c r="AC324" s="63">
        <f>(N324-N358)*100/N358</f>
        <v>0.396402540386172788</v>
      </c>
      <c r="AD324" s="63">
        <f>(O324-O358)*100/O358</f>
        <v>-5.31435562892005553</v>
      </c>
    </row>
    <row r="325" spans="1:30">
      <c r="A325" s="120" t="s">
        <v>70</v>
      </c>
      <c r="B325" s="118" t="s">
        <v>56</v>
      </c>
      <c r="C325" s="65">
        <f>C324+C317</f>
        <v>69410</v>
      </c>
      <c r="D325" s="65">
        <f>D324+D317</f>
        <v>64856</v>
      </c>
      <c r="E325" s="65">
        <f>E324+E317</f>
        <v>70937</v>
      </c>
      <c r="F325" s="65">
        <f>F324+F317</f>
        <v>63763</v>
      </c>
      <c r="G325" s="65">
        <f>G324+G317</f>
        <v>62987</v>
      </c>
      <c r="H325" s="65">
        <f>H324+H317</f>
        <v>58072</v>
      </c>
      <c r="I325" s="65">
        <f>I324+I317</f>
        <v>60616</v>
      </c>
      <c r="J325" s="65">
        <f>J324+J317</f>
        <v>59996</v>
      </c>
      <c r="K325" s="65">
        <f>K324+K317</f>
        <v>58172</v>
      </c>
      <c r="L325" s="65">
        <f>L324+L317</f>
        <v>64381</v>
      </c>
      <c r="M325" s="65">
        <f>M324+M317</f>
        <v>65655</v>
      </c>
      <c r="N325" s="65">
        <f>N324+N317</f>
        <v>72351</v>
      </c>
      <c r="O325" s="65">
        <f>O324+O317</f>
        <v>771196</v>
      </c>
      <c r="P325" s="1" t="n">
        <v>16</v>
      </c>
      <c r="Q325" s="84" t="str">
        <f>B325</f>
        <v>65+</v>
      </c>
      <c r="R325" s="63">
        <f>(C325-C359)*100/C359</f>
        <v>-6.89345262847254858</v>
      </c>
      <c r="S325" s="63">
        <f>(D325-D359)*100/D359</f>
        <v>-9.83393461653424517</v>
      </c>
      <c r="T325" s="63">
        <f>(E325-E359)*100/E359</f>
        <v>-8.39894758930156726</v>
      </c>
      <c r="U325" s="63">
        <f>(F325-F359)*100/F359</f>
        <v>-1.88911498944080503</v>
      </c>
      <c r="V325" s="63">
        <f>(G325-G359)*100/G359</f>
        <v>-1.14801823646193801</v>
      </c>
      <c r="W325" s="63">
        <f>(H325-H359)*100/H359</f>
        <v>-2.16115812129610507</v>
      </c>
      <c r="X325" s="63">
        <f>(I325-I359)*100/I359</f>
        <v>-3.28250090748445311</v>
      </c>
      <c r="Y325" s="63">
        <f>(J325-J359)*100/J359</f>
        <v>-3.84062123100224806</v>
      </c>
      <c r="Z325" s="63">
        <f>(K325-K359)*100/K359</f>
        <v>-1.62057491723779279</v>
      </c>
      <c r="AA325" s="63">
        <f>(L325-L359)*100/L359</f>
        <v>0.212469549922561463</v>
      </c>
      <c r="AB325" s="63">
        <f>(M325-M359)*100/M359</f>
        <v>0.851372680038248397</v>
      </c>
      <c r="AC325" s="63">
        <f>(N325-N359)*100/N359</f>
        <v>2.01057455058160039</v>
      </c>
      <c r="AD325" s="63">
        <f>(O325-O359)*100/O359</f>
        <v>-3.17079012203845867</v>
      </c>
    </row>
    <row r="326" spans="1:30">
      <c r="A326" s="120" t="s">
        <v>70</v>
      </c>
      <c r="B326" s="64" t="s">
        <v>57</v>
      </c>
      <c r="C326" s="65">
        <f>C302+C307+C312</f>
        <v>12332</v>
      </c>
      <c r="D326" s="65">
        <f>D302+D307+D312</f>
        <v>11763</v>
      </c>
      <c r="E326" s="65">
        <f>E302+E307+E312</f>
        <v>12731</v>
      </c>
      <c r="F326" s="65">
        <f>F302+F307+F312</f>
        <v>11552</v>
      </c>
      <c r="G326" s="65">
        <f>G302+G307+G312</f>
        <v>11538</v>
      </c>
      <c r="H326" s="65">
        <f>H302+H307+H312</f>
        <v>11114</v>
      </c>
      <c r="I326" s="65">
        <f>I302+I307+I312</f>
        <v>11506</v>
      </c>
      <c r="J326" s="65">
        <f>J302+J307+J312</f>
        <v>11299</v>
      </c>
      <c r="K326" s="65">
        <f>K302+K307+K312</f>
        <v>10865</v>
      </c>
      <c r="L326" s="65">
        <f>L302+L307+L312</f>
        <v>11620</v>
      </c>
      <c r="M326" s="65">
        <f>M302+M307+M312</f>
        <v>11395</v>
      </c>
      <c r="N326" s="65">
        <f>N302+N307+N312</f>
        <v>11988</v>
      </c>
      <c r="O326" s="65">
        <f>O302+O307+O312</f>
        <v>139703</v>
      </c>
      <c r="P326" s="1" t="n">
        <v>16</v>
      </c>
      <c r="Q326" s="84" t="str">
        <f>B326</f>
        <v>0-65</v>
      </c>
      <c r="R326" s="63">
        <f>(C326-C360)*100/C360</f>
        <v>-0.662545059105463441</v>
      </c>
      <c r="S326" s="63">
        <f>(D326-D360)*100/D360</f>
        <v>1.49704473877216433</v>
      </c>
      <c r="T326" s="63">
        <f>(E326-E360)*100/E360</f>
        <v>0.481452249408050559</v>
      </c>
      <c r="U326" s="63">
        <f>(F326-F360)*100/F360</f>
        <v>1.54488517745302723</v>
      </c>
      <c r="V326" s="63">
        <f>(G326-G360)*100/G360</f>
        <v>1.09745679174607357</v>
      </c>
      <c r="W326" s="63">
        <f>(H326-H360)*100/H360</f>
        <v>0.529148387680340093</v>
      </c>
      <c r="X326" s="63">
        <f>(I326-I360)*100/I360</f>
        <v>1.43924533292191033</v>
      </c>
      <c r="Y326" s="63">
        <f>(J326-J360)*100/J360</f>
        <v>0.37310118148707474</v>
      </c>
      <c r="Z326" s="63">
        <f>(K326-K360)*100/K360</f>
        <v>1.93024837582381501</v>
      </c>
      <c r="AA326" s="63">
        <f>(L326-L360)*100/L360</f>
        <v>2.61165198578272273</v>
      </c>
      <c r="AB326" s="63">
        <f>(M326-M360)*100/M360</f>
        <v>1.80015187385536262</v>
      </c>
      <c r="AC326" s="63">
        <f>(N326-N360)*100/N360</f>
        <v>2.95210082229426529</v>
      </c>
      <c r="AD326" s="63">
        <f>(O326-O360)*100/O360</f>
        <v>1.27864259085068244</v>
      </c>
    </row>
    <row r="327" spans="1:30">
      <c r="A327" s="120" t="s">
        <v>70</v>
      </c>
      <c r="B327" s="118" t="s">
        <v>58</v>
      </c>
      <c r="C327" s="65">
        <f>C302+C307</f>
        <v>2851</v>
      </c>
      <c r="D327" s="65">
        <f>D302+D307</f>
        <v>2732</v>
      </c>
      <c r="E327" s="65">
        <f>E302+E307</f>
        <v>3005</v>
      </c>
      <c r="F327" s="65">
        <f>F302+F307</f>
        <v>2695</v>
      </c>
      <c r="G327" s="65">
        <f>G302+G307</f>
        <v>2807</v>
      </c>
      <c r="H327" s="65">
        <f>H302+H307</f>
        <v>2613</v>
      </c>
      <c r="I327" s="65">
        <f>I302+I307</f>
        <v>2839</v>
      </c>
      <c r="J327" s="65">
        <f>J302+J307</f>
        <v>2705</v>
      </c>
      <c r="K327" s="65">
        <f>K302+K307</f>
        <v>2694</v>
      </c>
      <c r="L327" s="65">
        <f>L302+L307</f>
        <v>2756</v>
      </c>
      <c r="M327" s="65">
        <f>M302+M307</f>
        <v>2722</v>
      </c>
      <c r="N327" s="65">
        <f>N302+N307</f>
        <v>2801</v>
      </c>
      <c r="O327" s="65">
        <f>O302+O307</f>
        <v>33220</v>
      </c>
      <c r="P327" s="1" t="n">
        <v>16</v>
      </c>
      <c r="Q327" s="84" t="str">
        <f>B327</f>
        <v>0-50</v>
      </c>
      <c r="R327" s="63">
        <f>(C327-C$361)*100/C$361</f>
        <v>2.49865180657918406</v>
      </c>
      <c r="S327" s="63">
        <f>(D327-D$361)*100/D$361</f>
        <v>5.99418040737148416</v>
      </c>
      <c r="T327" s="63">
        <f>(E327-E$361)*100/E$361</f>
        <v>6.20250927725746593</v>
      </c>
      <c r="U327" s="63">
        <f>(F327-F$361)*100/F$361</f>
        <v>5.08871124975628764</v>
      </c>
      <c r="V327" s="63">
        <f>(G327-G$361)*100/G$361</f>
        <v>7.00466977985323513</v>
      </c>
      <c r="W327" s="63">
        <f>(H327-H$361)*100/H$361</f>
        <v>2.28006654271455123</v>
      </c>
      <c r="X327" s="63">
        <f>(I327-I$361)*100/I$361</f>
        <v>8.18329046394207893</v>
      </c>
      <c r="Y327" s="63">
        <f>(J327-J$361)*100/J$361</f>
        <v>4.07849172758753387</v>
      </c>
      <c r="Z327" s="63">
        <f>(K327-K$361)*100/K$361</f>
        <v>8.85948075563188198</v>
      </c>
      <c r="AA327" s="63">
        <f>(L327-L$361)*100/L$361</f>
        <v>8.18449460255152061</v>
      </c>
      <c r="AB327" s="63">
        <f>(M327-M$361)*100/M$361</f>
        <v>8.64098982239073976</v>
      </c>
      <c r="AC327" s="63">
        <f>(N327-N$361)*100/N$361</f>
        <v>9.02014206480490444</v>
      </c>
      <c r="AD327" s="63">
        <f>(O327-O$361)*100/O$361</f>
        <v>6.29974801007959684</v>
      </c>
    </row>
    <row r="328" spans="1:30">
      <c r="A328" s="22"/>
      <c r="B328" s="66"/>
      <c r="C328" s="52" t="str">
        <f>IF(C325+C326=C297,"r","f")</f>
        <v>r</v>
      </c>
      <c r="D328" s="52" t="str">
        <f>IF(D325+D326=D297,"r","f")</f>
        <v>r</v>
      </c>
      <c r="E328" s="52" t="str">
        <f>IF(E325+E326=E297,"r","f")</f>
        <v>r</v>
      </c>
      <c r="F328" s="52" t="str">
        <f>IF(F325+F326=F297,"r","f")</f>
        <v>r</v>
      </c>
      <c r="G328" s="52" t="str">
        <f>IF(G325+G326=G297,"r","f")</f>
        <v>r</v>
      </c>
      <c r="H328" s="52" t="str">
        <f>IF(H325+H326=H297,"r","f")</f>
        <v>r</v>
      </c>
      <c r="I328" s="52" t="str">
        <f>IF(I325+I326=I297,"r","f")</f>
        <v>r</v>
      </c>
      <c r="J328" s="52" t="str">
        <f>IF(J325+J326=J297,"r","f")</f>
        <v>r</v>
      </c>
      <c r="K328" s="52" t="str">
        <f>IF(K325+K326=K297,"r","f")</f>
        <v>r</v>
      </c>
      <c r="L328" s="52" t="str">
        <f>IF(L325+L326=L297,"r","f")</f>
        <v>r</v>
      </c>
      <c r="M328" s="52" t="str">
        <f>IF(M325+M326=M297,"r","f")</f>
        <v>r</v>
      </c>
      <c r="N328" s="52" t="str">
        <f>IF(N325+N326=N297,"r","f")</f>
        <v>r</v>
      </c>
      <c r="O328" s="52" t="str">
        <f>IF(O325+O326=O297,"r","f")</f>
        <v>r</v>
      </c>
      <c r="P328" s="14"/>
      <c r="Q328" s="41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19"/>
    </row>
    <row r="329" spans="1:30">
      <c r="A329" s="1" t="s">
        <v>45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R329" s="19"/>
      <c r="S329" s="19"/>
      <c r="T329" s="19"/>
      <c r="U329" s="19"/>
      <c r="V329" s="19"/>
      <c r="W329" s="19"/>
      <c r="X329" s="19"/>
      <c r="Y329" s="19" t="str">
        <f>Y124</f>
        <v>Stand: 24.01.2022</v>
      </c>
      <c r="Z329" s="19"/>
      <c r="AA329" s="19"/>
      <c r="AB329" s="19"/>
      <c r="AC329" s="19"/>
      <c r="AD329" s="19"/>
    </row>
    <row r="330" spans="1:29">
      <c r="A330" s="121" t="s">
        <v>46</v>
      </c>
      <c r="B330" s="34" t="s">
        <v>66</v>
      </c>
      <c r="C330" s="35">
        <f>C107</f>
        <v>86963.25</v>
      </c>
      <c r="D330" s="35">
        <f>D107</f>
        <v>83519</v>
      </c>
      <c r="E330" s="35">
        <f>E107</f>
        <v>90111.25</v>
      </c>
      <c r="F330" s="35">
        <f>F107</f>
        <v>76367</v>
      </c>
      <c r="G330" s="35">
        <f>G107</f>
        <v>75131.25</v>
      </c>
      <c r="H330" s="35">
        <f>H107</f>
        <v>70410.25</v>
      </c>
      <c r="I330" s="35">
        <f>I107</f>
        <v>74016</v>
      </c>
      <c r="J330" s="35">
        <f>J107</f>
        <v>73649.25</v>
      </c>
      <c r="K330" s="35">
        <f>K107</f>
        <v>69789.5</v>
      </c>
      <c r="L330" s="35">
        <f>L107</f>
        <v>75568.75</v>
      </c>
      <c r="M330" s="35">
        <f>M107</f>
        <v>76294.25</v>
      </c>
      <c r="N330" s="35">
        <f>N107</f>
        <v>82569.25</v>
      </c>
      <c r="O330" s="35">
        <f>O107</f>
        <v>934389</v>
      </c>
      <c r="Q330" s="38" t="s">
        <v>71</v>
      </c>
      <c r="R330" s="47"/>
      <c r="S330" s="48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</row>
    <row r="331" spans="1:30">
      <c r="A331" s="34"/>
      <c r="B331" s="34" t="s">
        <v>66</v>
      </c>
      <c r="C331" s="56">
        <f>(C195+C229+C263+C297)/4</f>
        <v>86963.25</v>
      </c>
      <c r="D331" s="56">
        <f>(D195+D229+D263+D297)/4</f>
        <v>83519</v>
      </c>
      <c r="E331" s="56">
        <f>(E195+E229+E263+E297)/4</f>
        <v>90111.25</v>
      </c>
      <c r="F331" s="56">
        <f>(F195+F229+F263+F297)/4</f>
        <v>76367</v>
      </c>
      <c r="G331" s="56">
        <f>(G195+G229+G263+G297)/4</f>
        <v>75131.25</v>
      </c>
      <c r="H331" s="56">
        <f>(H195+H229+H263+H297)/4</f>
        <v>70410.25</v>
      </c>
      <c r="I331" s="56">
        <f>(I195+I229+I263+I297)/4</f>
        <v>74016</v>
      </c>
      <c r="J331" s="56">
        <f>(J195+J229+J263+J297)/4</f>
        <v>73649.25</v>
      </c>
      <c r="K331" s="56">
        <f>(K195+K229+K263+K297)/4</f>
        <v>69789.5</v>
      </c>
      <c r="L331" s="56">
        <f>(L195+L229+L263+L297)/4</f>
        <v>75568.75</v>
      </c>
      <c r="M331" s="56">
        <f>(M195+M229+M263+M297)/4</f>
        <v>76294.25</v>
      </c>
      <c r="N331" s="56">
        <f>(N195+N229+N263+N297)/4</f>
        <v>82569.25</v>
      </c>
      <c r="O331" s="56">
        <f>(O195+O229+O263+O297)/4</f>
        <v>934389</v>
      </c>
      <c r="P331" s="41" t="s">
        <v>5</v>
      </c>
      <c r="Q331" s="77"/>
      <c r="R331" s="49" t="s">
        <v>12</v>
      </c>
      <c r="S331" s="49" t="s">
        <v>13</v>
      </c>
      <c r="T331" s="49" t="s">
        <v>14</v>
      </c>
      <c r="U331" s="49" t="s">
        <v>15</v>
      </c>
      <c r="V331" s="49" t="s">
        <v>16</v>
      </c>
      <c r="W331" s="49" t="s">
        <v>17</v>
      </c>
      <c r="X331" s="49" t="s">
        <v>18</v>
      </c>
      <c r="Y331" s="49" t="s">
        <v>19</v>
      </c>
      <c r="Z331" s="49" t="s">
        <v>20</v>
      </c>
      <c r="AA331" s="49" t="s">
        <v>21</v>
      </c>
      <c r="AB331" s="49" t="s">
        <v>22</v>
      </c>
      <c r="AC331" s="49" t="s">
        <v>23</v>
      </c>
      <c r="AD331" s="14" t="s">
        <v>25</v>
      </c>
    </row>
    <row r="332" spans="3:30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68">
        <f>P127</f>
        <v>21</v>
      </c>
      <c r="Q332" s="72" t="str">
        <f>Q127</f>
        <v>  0+</v>
      </c>
      <c r="R332" s="70">
        <f>R127</f>
        <v>22.5471679128827418</v>
      </c>
      <c r="S332" s="70">
        <f>S127</f>
        <v>-1.71817191297788519</v>
      </c>
      <c r="T332" s="70">
        <f>T127</f>
        <v>-9.24551595943902704</v>
      </c>
      <c r="U332" s="70">
        <f>U127</f>
        <v>6.95850301831943074</v>
      </c>
      <c r="V332" s="70">
        <f>V127</f>
        <v>7.53847433657765542</v>
      </c>
      <c r="W332" s="70">
        <f>W127</f>
        <v>8.93158311467435517</v>
      </c>
      <c r="X332" s="70">
        <f>X127</f>
        <v>3.42493514915693886</v>
      </c>
      <c r="Y332" s="70">
        <f>Y127</f>
        <v>3.55298933797696526</v>
      </c>
      <c r="Z332" s="70">
        <f>Z127</f>
        <v>11.2502597095551629</v>
      </c>
      <c r="AA332" s="70">
        <f>AA127</f>
        <v>11.8094450417666028</v>
      </c>
      <c r="AB332" s="70">
        <f>AB127</f>
        <v>21.6867588317599278</v>
      </c>
      <c r="AC332" s="70">
        <f>AC127</f>
        <v>23.000996133548508</v>
      </c>
      <c r="AD332" s="70">
        <f>AD127</f>
        <v>9.05115535392646997</v>
      </c>
    </row>
    <row r="333" spans="1:30">
      <c r="A333" s="122" t="s">
        <v>46</v>
      </c>
      <c r="B333" s="27" t="s">
        <v>26</v>
      </c>
      <c r="C333" s="36">
        <f>C108</f>
        <v>320.5</v>
      </c>
      <c r="D333" s="36">
        <f>D108</f>
        <v>299</v>
      </c>
      <c r="E333" s="36">
        <f>E108</f>
        <v>344.25</v>
      </c>
      <c r="F333" s="36">
        <f>F108</f>
        <v>296.5</v>
      </c>
      <c r="G333" s="36">
        <f>G108</f>
        <v>289.25</v>
      </c>
      <c r="H333" s="36">
        <f>H108</f>
        <v>301</v>
      </c>
      <c r="I333" s="36">
        <f>I108</f>
        <v>306.75</v>
      </c>
      <c r="J333" s="36">
        <f>J108</f>
        <v>298.75</v>
      </c>
      <c r="K333" s="36">
        <f>K108</f>
        <v>284</v>
      </c>
      <c r="L333" s="36">
        <f>L108</f>
        <v>298.5</v>
      </c>
      <c r="M333" s="36">
        <f>M108</f>
        <v>284.25</v>
      </c>
      <c r="N333" s="36">
        <f>N108</f>
        <v>312</v>
      </c>
      <c r="O333" s="36">
        <f>O108</f>
        <v>3634.75</v>
      </c>
      <c r="P333" s="74">
        <f>P129</f>
        <v>21</v>
      </c>
      <c r="Q333" s="62" t="str">
        <f>Q154</f>
        <v>80+</v>
      </c>
      <c r="R333" s="63">
        <f>R154</f>
        <v>34.7475466517516622</v>
      </c>
      <c r="S333" s="63">
        <f>S154</f>
        <v>2.52847224777030899</v>
      </c>
      <c r="T333" s="63">
        <f>T154</f>
        <v>-7.61702981342754093</v>
      </c>
      <c r="U333" s="63">
        <f>U154</f>
        <v>9.5721060764844843</v>
      </c>
      <c r="V333" s="63">
        <f>V154</f>
        <v>10.4453774395334484</v>
      </c>
      <c r="W333" s="63">
        <f>W154</f>
        <v>15.3018970048321776</v>
      </c>
      <c r="X333" s="63">
        <f>X154</f>
        <v>8.42236269762054413</v>
      </c>
      <c r="Y333" s="63">
        <f>Y154</f>
        <v>9.40278601066982844</v>
      </c>
      <c r="Z333" s="63">
        <f>Z154</f>
        <v>18.7142205124861434</v>
      </c>
      <c r="AA333" s="63">
        <f>AA154</f>
        <v>19.4327255392682652</v>
      </c>
      <c r="AB333" s="63">
        <f>AB154</f>
        <v>31.2590085490035889</v>
      </c>
      <c r="AC333" s="63">
        <f>AC154</f>
        <v>30.6380802182345171</v>
      </c>
      <c r="AD333" s="63">
        <f>AD154</f>
        <v>15.1564518227072949</v>
      </c>
    </row>
    <row r="334" spans="1:30">
      <c r="A334" s="122" t="s">
        <v>46</v>
      </c>
      <c r="B334" s="27" t="s">
        <v>27</v>
      </c>
      <c r="C334" s="36">
        <f>C109</f>
        <v>368.75</v>
      </c>
      <c r="D334" s="36">
        <f>D109</f>
        <v>335.25</v>
      </c>
      <c r="E334" s="36">
        <f>E109</f>
        <v>352.5</v>
      </c>
      <c r="F334" s="36">
        <f>F109</f>
        <v>329.75</v>
      </c>
      <c r="G334" s="36">
        <f>G109</f>
        <v>360</v>
      </c>
      <c r="H334" s="36">
        <f>H109</f>
        <v>346</v>
      </c>
      <c r="I334" s="36">
        <f>I109</f>
        <v>367.75</v>
      </c>
      <c r="J334" s="36">
        <f>J109</f>
        <v>362</v>
      </c>
      <c r="K334" s="36">
        <f>K109</f>
        <v>340.75</v>
      </c>
      <c r="L334" s="36">
        <f>L109</f>
        <v>339.75</v>
      </c>
      <c r="M334" s="36">
        <f>M109</f>
        <v>336.25</v>
      </c>
      <c r="N334" s="36">
        <f>N109</f>
        <v>335.75</v>
      </c>
      <c r="O334" s="36">
        <f>O109</f>
        <v>4174.5</v>
      </c>
      <c r="P334" s="74">
        <f>P129</f>
        <v>21</v>
      </c>
      <c r="Q334" s="62" t="str">
        <f>Q155</f>
        <v>65+</v>
      </c>
      <c r="R334" s="63">
        <f>R155</f>
        <v>25.5161035023943974</v>
      </c>
      <c r="S334" s="63">
        <f>S155</f>
        <v>-1.35618904621886704</v>
      </c>
      <c r="T334" s="63">
        <f>T155</f>
        <v>-9.68508385388923898</v>
      </c>
      <c r="U334" s="63">
        <f>U155</f>
        <v>6.92752430153521814</v>
      </c>
      <c r="V334" s="63">
        <f>V155</f>
        <v>7.51822469141615102</v>
      </c>
      <c r="W334" s="63">
        <f>W155</f>
        <v>9.67782696414356103</v>
      </c>
      <c r="X334" s="63">
        <f>X155</f>
        <v>3.8353683589091041</v>
      </c>
      <c r="Y334" s="63">
        <f>Y155</f>
        <v>4.08504261346561481</v>
      </c>
      <c r="Z334" s="63">
        <f>Z155</f>
        <v>12.1168944829423175</v>
      </c>
      <c r="AA334" s="63">
        <f>AA155</f>
        <v>12.8298920530162111</v>
      </c>
      <c r="AB334" s="63">
        <f>AB155</f>
        <v>23.6222316947193391</v>
      </c>
      <c r="AC334" s="63">
        <f>AC155</f>
        <v>24.1170250264363766</v>
      </c>
      <c r="AD334" s="63">
        <f>AD155</f>
        <v>9.84698030227268006</v>
      </c>
    </row>
    <row r="335" spans="1:30">
      <c r="A335" s="122" t="s">
        <v>46</v>
      </c>
      <c r="B335" s="27" t="s">
        <v>29</v>
      </c>
      <c r="C335" s="36">
        <f>C110</f>
        <v>239.5</v>
      </c>
      <c r="D335" s="36">
        <f>D110</f>
        <v>211.5</v>
      </c>
      <c r="E335" s="36">
        <f>E110</f>
        <v>238.25</v>
      </c>
      <c r="F335" s="36">
        <f>F110</f>
        <v>228.25</v>
      </c>
      <c r="G335" s="36">
        <f>G110</f>
        <v>222.5</v>
      </c>
      <c r="H335" s="36">
        <f>H110</f>
        <v>222.25</v>
      </c>
      <c r="I335" s="36">
        <f>I110</f>
        <v>227.75</v>
      </c>
      <c r="J335" s="36">
        <f>J110</f>
        <v>228.5</v>
      </c>
      <c r="K335" s="36">
        <f>K110</f>
        <v>209</v>
      </c>
      <c r="L335" s="36">
        <f>L110</f>
        <v>220.25</v>
      </c>
      <c r="M335" s="36">
        <f>M110</f>
        <v>208.5</v>
      </c>
      <c r="N335" s="36">
        <f>N110</f>
        <v>212.5</v>
      </c>
      <c r="O335" s="36">
        <f>O110</f>
        <v>2668.75</v>
      </c>
      <c r="P335" s="74">
        <f>P130</f>
        <v>21</v>
      </c>
      <c r="Q335" s="62" t="str">
        <f>Q156</f>
        <v>0-65</v>
      </c>
      <c r="R335" s="63">
        <f>R156</f>
        <v>4.71836800451094529</v>
      </c>
      <c r="S335" s="63">
        <f>S156</f>
        <v>-3.96479572026403204</v>
      </c>
      <c r="T335" s="63">
        <f>T156</f>
        <v>-6.55880031570639321</v>
      </c>
      <c r="U335" s="63">
        <f>U156</f>
        <v>7.13547961762443705</v>
      </c>
      <c r="V335" s="63">
        <f>V156</f>
        <v>7.65153008696414094</v>
      </c>
      <c r="W335" s="63">
        <f>W156</f>
        <v>4.92515037764008845</v>
      </c>
      <c r="X335" s="63">
        <f>X156</f>
        <v>1.15712679905666604</v>
      </c>
      <c r="Y335" s="63">
        <f>Y156</f>
        <v>0.604068579550501816</v>
      </c>
      <c r="Z335" s="63">
        <f>Z156</f>
        <v>6.44276098224546789</v>
      </c>
      <c r="AA335" s="63">
        <f>AA156</f>
        <v>6.02026624279753619</v>
      </c>
      <c r="AB335" s="63">
        <f>AB156</f>
        <v>10.4301603609237503</v>
      </c>
      <c r="AC335" s="63">
        <f>AC156</f>
        <v>16.203276295167143</v>
      </c>
      <c r="AD335" s="63">
        <f>AD156</f>
        <v>4.45612833185623369</v>
      </c>
    </row>
    <row r="336" spans="1:30">
      <c r="A336" s="122" t="s">
        <v>46</v>
      </c>
      <c r="B336" s="114" t="s">
        <v>50</v>
      </c>
      <c r="C336" s="36">
        <f>(C200+C234+C268+C302)/4</f>
        <v>928.75</v>
      </c>
      <c r="D336" s="36">
        <f>(D200+D234+D268+D302)/4</f>
        <v>845.75</v>
      </c>
      <c r="E336" s="36">
        <f>(E200+E234+E268+E302)/4</f>
        <v>935</v>
      </c>
      <c r="F336" s="36">
        <f>(F200+F234+F268+F302)/4</f>
        <v>854.5</v>
      </c>
      <c r="G336" s="36">
        <f>(G200+G234+G268+G302)/4</f>
        <v>871.75</v>
      </c>
      <c r="H336" s="36">
        <f>(H200+H234+H268+H302)/4</f>
        <v>869.25</v>
      </c>
      <c r="I336" s="36">
        <f>(I200+I234+I268+I302)/4</f>
        <v>902.25</v>
      </c>
      <c r="J336" s="36">
        <f>(J200+J234+J268+J302)/4</f>
        <v>889.25</v>
      </c>
      <c r="K336" s="36">
        <f>(K200+K234+K268+K302)/4</f>
        <v>833.75</v>
      </c>
      <c r="L336" s="36">
        <f>(L200+L234+L268+L302)/4</f>
        <v>858.5</v>
      </c>
      <c r="M336" s="36">
        <f>(M200+M234+M268+M302)/4</f>
        <v>829</v>
      </c>
      <c r="N336" s="36">
        <f>(N200+N234+N268+N302)/4</f>
        <v>860.25</v>
      </c>
      <c r="O336" s="36">
        <f>(O200+O234+O268+O302)/4</f>
        <v>10478</v>
      </c>
      <c r="P336" s="74" t="n">
        <v>21</v>
      </c>
      <c r="Q336" s="123" t="s">
        <v>58</v>
      </c>
      <c r="R336" s="63">
        <f>R157</f>
        <v>-7.35214812151716668</v>
      </c>
      <c r="S336" s="63">
        <f>S157</f>
        <v>-13.6372453928225017</v>
      </c>
      <c r="T336" s="63">
        <f>T157</f>
        <v>-8.71178653472344955</v>
      </c>
      <c r="U336" s="63">
        <f>U157</f>
        <v>-2.16416455449405332</v>
      </c>
      <c r="V336" s="63">
        <f>V157</f>
        <v>1.43905460783379402</v>
      </c>
      <c r="W336" s="63">
        <f>W157</f>
        <v>-0.303356492807515421</v>
      </c>
      <c r="X336" s="63">
        <f>X157</f>
        <v>-4.35362484519386506</v>
      </c>
      <c r="Y336" s="63">
        <f>Y157</f>
        <v>-4.6941131204309352</v>
      </c>
      <c r="Z336" s="63">
        <f>Z157</f>
        <v>1.99010001010203048</v>
      </c>
      <c r="AA336" s="63">
        <f>AA157</f>
        <v>1.70755642787046114</v>
      </c>
      <c r="AB336" s="63">
        <f>AB157</f>
        <v>1.0177609259628817</v>
      </c>
      <c r="AC336" s="63">
        <f>AC157</f>
        <v>4.73873698550160594</v>
      </c>
      <c r="AD336" s="63">
        <f>AD157</f>
        <v>-2.63749450021999099</v>
      </c>
    </row>
    <row r="337" spans="2:30">
      <c r="B337" s="8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41" t="s">
        <v>5</v>
      </c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</row>
    <row r="338" spans="1:30">
      <c r="A338" s="124" t="s">
        <v>46</v>
      </c>
      <c r="B338" s="29" t="s">
        <v>30</v>
      </c>
      <c r="C338" s="37">
        <f>(C202+C236+C270+C304)/4</f>
        <v>302.75</v>
      </c>
      <c r="D338" s="37">
        <f>(D202+D236+D270+D304)/4</f>
        <v>300.25</v>
      </c>
      <c r="E338" s="37">
        <f>(E202+E236+E270+E304)/4</f>
        <v>336.5</v>
      </c>
      <c r="F338" s="37">
        <f>(F202+F236+F270+F304)/4</f>
        <v>308.25</v>
      </c>
      <c r="G338" s="37">
        <f>(G202+G236+G270+G304)/4</f>
        <v>339</v>
      </c>
      <c r="H338" s="37">
        <f>(H202+H236+H270+H304)/4</f>
        <v>312.25</v>
      </c>
      <c r="I338" s="37">
        <f>(I202+I236+I270+I304)/4</f>
        <v>308.5</v>
      </c>
      <c r="J338" s="37">
        <f>(J202+J236+J270+J304)/4</f>
        <v>320.75</v>
      </c>
      <c r="K338" s="37">
        <f>(K202+K236+K270+K304)/4</f>
        <v>300.75</v>
      </c>
      <c r="L338" s="37">
        <f>(L202+L236+L270+L304)/4</f>
        <v>317.25</v>
      </c>
      <c r="M338" s="37">
        <f>(M202+M236+M270+M304)/4</f>
        <v>322.75</v>
      </c>
      <c r="N338" s="37">
        <f>(N202+N236+N270+N304)/4</f>
        <v>331.25</v>
      </c>
      <c r="O338" s="37">
        <f>(O202+O236+O270+O304)/4</f>
        <v>3800.25</v>
      </c>
      <c r="P338" s="71">
        <f>P161</f>
        <v>20</v>
      </c>
      <c r="Q338" s="72" t="str">
        <f>Q161</f>
        <v>  0+</v>
      </c>
      <c r="R338" s="70">
        <f>R161</f>
        <v>-2.28056104158940709</v>
      </c>
      <c r="S338" s="70">
        <f>S161</f>
        <v>-4.17749254660616121</v>
      </c>
      <c r="T338" s="70">
        <f>T161</f>
        <v>-3.01321977000651975</v>
      </c>
      <c r="U338" s="70">
        <f>U161</f>
        <v>9.77254573310461261</v>
      </c>
      <c r="V338" s="70">
        <f>V161</f>
        <v>0.93669411862573817</v>
      </c>
      <c r="W338" s="70">
        <f>W161</f>
        <v>2.48365827418593188</v>
      </c>
      <c r="X338" s="70">
        <f>X161</f>
        <v>-0.298584089926502383</v>
      </c>
      <c r="Y338" s="70">
        <f>Y161</f>
        <v>6.91487014463826899</v>
      </c>
      <c r="Z338" s="70">
        <f>Z161</f>
        <v>6.38133243539500938</v>
      </c>
      <c r="AA338" s="70">
        <f>AA161</f>
        <v>5.57406335290712107</v>
      </c>
      <c r="AB338" s="70">
        <f>AB161</f>
        <v>12.70705197311724</v>
      </c>
      <c r="AC338" s="70">
        <f>AC161</f>
        <v>31.7584936280758257</v>
      </c>
      <c r="AD338" s="70">
        <f>AD161</f>
        <v>5.47769719035647906</v>
      </c>
    </row>
    <row r="339" spans="1:30">
      <c r="A339" s="124" t="s">
        <v>46</v>
      </c>
      <c r="B339" s="29" t="s">
        <v>31</v>
      </c>
      <c r="C339" s="37">
        <f>(C203+C237+C271+C305)/4</f>
        <v>495.75</v>
      </c>
      <c r="D339" s="37">
        <f>(D203+D237+D271+D305)/4</f>
        <v>471</v>
      </c>
      <c r="E339" s="37">
        <f>(E203+E237+E271+E305)/4</f>
        <v>505</v>
      </c>
      <c r="F339" s="37">
        <f>(F203+F237+F271+F305)/4</f>
        <v>441.25</v>
      </c>
      <c r="G339" s="37">
        <f>(G203+G237+G271+G305)/4</f>
        <v>468</v>
      </c>
      <c r="H339" s="37">
        <f>(H203+H237+H271+H305)/4</f>
        <v>444.25</v>
      </c>
      <c r="I339" s="37">
        <f>(I203+I237+I271+I305)/4</f>
        <v>461.5</v>
      </c>
      <c r="J339" s="37">
        <f>(J203+J237+J271+J305)/4</f>
        <v>461</v>
      </c>
      <c r="K339" s="37">
        <f>(K203+K237+K271+K305)/4</f>
        <v>434.25</v>
      </c>
      <c r="L339" s="37">
        <f>(L203+L237+L271+L305)/4</f>
        <v>444.5</v>
      </c>
      <c r="M339" s="37">
        <f>(M203+M237+M271+M305)/4</f>
        <v>453.5</v>
      </c>
      <c r="N339" s="37">
        <f>(N203+N237+N271+N305)/4</f>
        <v>457</v>
      </c>
      <c r="O339" s="37">
        <f>(O203+O237+O271+O305)/4</f>
        <v>5537</v>
      </c>
      <c r="P339" s="76" t="n">
        <v>20</v>
      </c>
      <c r="Q339" s="62" t="str">
        <f>Q188</f>
        <v>80+</v>
      </c>
      <c r="R339" s="63">
        <f>R188</f>
        <v>0.489144251792342466</v>
      </c>
      <c r="S339" s="63">
        <f>S188</f>
        <v>-2.12168831100576538</v>
      </c>
      <c r="T339" s="63">
        <f>T188</f>
        <v>0.00440375591448884673</v>
      </c>
      <c r="U339" s="63">
        <f>U188</f>
        <v>16.679396318466285</v>
      </c>
      <c r="V339" s="63">
        <f>V188</f>
        <v>5.16521676003339447</v>
      </c>
      <c r="W339" s="63">
        <f>W188</f>
        <v>7.6251899287237439</v>
      </c>
      <c r="X339" s="63">
        <f>X188</f>
        <v>3.55254888913533717</v>
      </c>
      <c r="Y339" s="63">
        <f>Y188</f>
        <v>13.7793914246196412</v>
      </c>
      <c r="Z339" s="63">
        <f>Z188</f>
        <v>11.8080459020668975</v>
      </c>
      <c r="AA339" s="63">
        <f>AA188</f>
        <v>11.0213323799308789</v>
      </c>
      <c r="AB339" s="63">
        <f>AB188</f>
        <v>20.72476876841829</v>
      </c>
      <c r="AC339" s="63">
        <f>AC188</f>
        <v>45.3412045522356237</v>
      </c>
      <c r="AD339" s="63">
        <f>AD188</f>
        <v>11.07054623859473</v>
      </c>
    </row>
    <row r="340" spans="1:30">
      <c r="A340" s="124" t="s">
        <v>46</v>
      </c>
      <c r="B340" s="29" t="s">
        <v>32</v>
      </c>
      <c r="C340" s="37">
        <f>(C204+C238+C272+C306)/4</f>
        <v>1054.25</v>
      </c>
      <c r="D340" s="37">
        <f>(D204+D238+D272+D306)/4</f>
        <v>960.5</v>
      </c>
      <c r="E340" s="37">
        <f>(E204+E238+E272+E306)/4</f>
        <v>1053</v>
      </c>
      <c r="F340" s="37">
        <f>(F204+F238+F272+F306)/4</f>
        <v>960.5</v>
      </c>
      <c r="G340" s="37">
        <f>(G204+G238+G272+G306)/4</f>
        <v>944.5</v>
      </c>
      <c r="H340" s="37">
        <f>(H204+H238+H272+H306)/4</f>
        <v>929</v>
      </c>
      <c r="I340" s="37">
        <f>(I204+I238+I272+I306)/4</f>
        <v>952</v>
      </c>
      <c r="J340" s="37">
        <f>(J204+J238+J272+J306)/4</f>
        <v>928</v>
      </c>
      <c r="K340" s="37">
        <f>(K204+K238+K272+K306)/4</f>
        <v>906</v>
      </c>
      <c r="L340" s="37">
        <f>(L204+L238+L272+L306)/4</f>
        <v>927.25</v>
      </c>
      <c r="M340" s="37">
        <f>(M204+M238+M272+M306)/4</f>
        <v>900.25</v>
      </c>
      <c r="N340" s="37">
        <f>(N204+N238+N272+N306)/4</f>
        <v>920.75</v>
      </c>
      <c r="O340" s="37">
        <f>(O204+O238+O272+O306)/4</f>
        <v>11436</v>
      </c>
      <c r="P340" s="76" t="n">
        <v>20</v>
      </c>
      <c r="Q340" s="62" t="str">
        <f>Q189</f>
        <v>65+</v>
      </c>
      <c r="R340" s="63">
        <f>R189</f>
        <v>-2.2133093669935211</v>
      </c>
      <c r="S340" s="63">
        <f>S189</f>
        <v>-4.40361743095670022</v>
      </c>
      <c r="T340" s="63">
        <f>T189</f>
        <v>-2.70172550158991509</v>
      </c>
      <c r="U340" s="63">
        <f>U189</f>
        <v>11.3512307520685631</v>
      </c>
      <c r="V340" s="63">
        <f>V189</f>
        <v>1.24218241170146815</v>
      </c>
      <c r="W340" s="63">
        <f>W189</f>
        <v>3.28743697850635375</v>
      </c>
      <c r="X340" s="63">
        <f>X189</f>
        <v>-0.126449482035796779</v>
      </c>
      <c r="Y340" s="63">
        <f>Y189</f>
        <v>8.23299368110622787</v>
      </c>
      <c r="Z340" s="63">
        <f>Z189</f>
        <v>7.35960020463299269</v>
      </c>
      <c r="AA340" s="63">
        <f>AA189</f>
        <v>6.5398594432208208</v>
      </c>
      <c r="AB340" s="63">
        <f>AB189</f>
        <v>14.6807064434741541</v>
      </c>
      <c r="AC340" s="63">
        <f>AC189</f>
        <v>35.462812830454709</v>
      </c>
      <c r="AD340" s="63">
        <f>AD189</f>
        <v>6.46999386966974388</v>
      </c>
    </row>
    <row r="341" spans="1:30">
      <c r="A341" s="124" t="s">
        <v>46</v>
      </c>
      <c r="B341" s="115" t="s">
        <v>51</v>
      </c>
      <c r="C341" s="37">
        <f>(C205+C239+C273+C307)/4</f>
        <v>1852.75</v>
      </c>
      <c r="D341" s="37">
        <f>(D205+D239+D273+D307)/4</f>
        <v>1731.75</v>
      </c>
      <c r="E341" s="37">
        <f>(E205+E239+E273+E307)/4</f>
        <v>1894.5</v>
      </c>
      <c r="F341" s="37">
        <f>(F205+F239+F273+F307)/4</f>
        <v>1710</v>
      </c>
      <c r="G341" s="37">
        <f>(G205+G239+G273+G307)/4</f>
        <v>1751.5</v>
      </c>
      <c r="H341" s="37">
        <f>(H205+H239+H273+H307)/4</f>
        <v>1685.5</v>
      </c>
      <c r="I341" s="37">
        <f>(I205+I239+I273+I307)/4</f>
        <v>1722</v>
      </c>
      <c r="J341" s="37">
        <f>(J205+J239+J273+J307)/4</f>
        <v>1709.75</v>
      </c>
      <c r="K341" s="37">
        <f>(K205+K239+K273+K307)/4</f>
        <v>1641</v>
      </c>
      <c r="L341" s="37">
        <f>(L205+L239+L273+L307)/4</f>
        <v>1689</v>
      </c>
      <c r="M341" s="37">
        <f>(M205+M239+M273+M307)/4</f>
        <v>1676.5</v>
      </c>
      <c r="N341" s="37">
        <f>(N205+N239+N273+N307)/4</f>
        <v>1709</v>
      </c>
      <c r="O341" s="37">
        <f>(O205+O239+O273+O307)/4</f>
        <v>20773.25</v>
      </c>
      <c r="P341" s="76" t="n">
        <v>20</v>
      </c>
      <c r="Q341" s="62" t="str">
        <f>Q190</f>
        <v>0-65</v>
      </c>
      <c r="R341" s="63">
        <f>R190</f>
        <v>-2.68441508750025193</v>
      </c>
      <c r="S341" s="63">
        <f>S190</f>
        <v>-2.77406272919452945</v>
      </c>
      <c r="T341" s="63">
        <f>T190</f>
        <v>-4.91712707182320408</v>
      </c>
      <c r="U341" s="63">
        <f>U190</f>
        <v>0.753763322711789918</v>
      </c>
      <c r="V341" s="63">
        <f>V190</f>
        <v>-0.768876913977788057</v>
      </c>
      <c r="W341" s="63">
        <f>W190</f>
        <v>-1.83166749581656205</v>
      </c>
      <c r="X341" s="63">
        <f>X190</f>
        <v>-1.24969694298119949</v>
      </c>
      <c r="Y341" s="63">
        <f>Y190</f>
        <v>-0.390867904415030676</v>
      </c>
      <c r="Z341" s="63">
        <f>Z190</f>
        <v>0.9545699744353497</v>
      </c>
      <c r="AA341" s="63">
        <f>AA190</f>
        <v>0.0949290239971741912</v>
      </c>
      <c r="AB341" s="63">
        <f>AB190</f>
        <v>1.22839147719658737</v>
      </c>
      <c r="AC341" s="63">
        <f>AC190</f>
        <v>9.19552568864460973</v>
      </c>
      <c r="AD341" s="63">
        <f>AD190</f>
        <v>-0.25174125566145964</v>
      </c>
    </row>
    <row r="342" spans="2:30">
      <c r="B342" s="8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76" t="n">
        <v>20</v>
      </c>
      <c r="Q342" s="123" t="s">
        <v>58</v>
      </c>
      <c r="R342" s="63">
        <f>R191</f>
        <v>-7.783570016178321</v>
      </c>
      <c r="S342" s="63">
        <f>S191</f>
        <v>-6.77012609117361741</v>
      </c>
      <c r="T342" s="63">
        <f>T191</f>
        <v>-9.6306767980208523</v>
      </c>
      <c r="U342" s="63">
        <f>U191</f>
        <v>-2.28114642230454301</v>
      </c>
      <c r="V342" s="63">
        <f>V191</f>
        <v>-7.25245401696369019</v>
      </c>
      <c r="W342" s="63">
        <f>W191</f>
        <v>-6.37048634895782406</v>
      </c>
      <c r="X342" s="63">
        <f>X191</f>
        <v>-6.75431075545393966</v>
      </c>
      <c r="Y342" s="63">
        <f>Y191</f>
        <v>-5.69449788380146238</v>
      </c>
      <c r="Z342" s="63">
        <f>Z191</f>
        <v>-5.28336195575310619</v>
      </c>
      <c r="AA342" s="63">
        <f>AA191</f>
        <v>-7.90971540726202171</v>
      </c>
      <c r="AB342" s="63">
        <f>AB191</f>
        <v>-8.00239473159050085</v>
      </c>
      <c r="AC342" s="63">
        <f>AC191</f>
        <v>0.262722584411793303</v>
      </c>
      <c r="AD342" s="63">
        <f>AD191</f>
        <v>-6.16375344986200524</v>
      </c>
    </row>
    <row r="343" spans="1:30">
      <c r="A343" s="122" t="s">
        <v>46</v>
      </c>
      <c r="B343" s="27" t="s">
        <v>34</v>
      </c>
      <c r="C343" s="36">
        <f>(C207+C241+C275+C309)/4</f>
        <v>2044.75</v>
      </c>
      <c r="D343" s="36">
        <f>(D207+D241+D275+D309)/4</f>
        <v>1928</v>
      </c>
      <c r="E343" s="36">
        <f>(E207+E241+E275+E309)/4</f>
        <v>2074.5</v>
      </c>
      <c r="F343" s="36">
        <f>(F207+F241+F275+F309)/4</f>
        <v>1858.25</v>
      </c>
      <c r="G343" s="36">
        <f>(G207+G241+G275+G309)/4</f>
        <v>1888.5</v>
      </c>
      <c r="H343" s="36">
        <f>(H207+H241+H275+H309)/4</f>
        <v>1834.75</v>
      </c>
      <c r="I343" s="36">
        <f>(I207+I241+I275+I309)/4</f>
        <v>1830.75</v>
      </c>
      <c r="J343" s="36">
        <f>(J207+J241+J275+J309)/4</f>
        <v>1838.75</v>
      </c>
      <c r="K343" s="36">
        <f>(K207+K241+K275+K309)/4</f>
        <v>1762.75</v>
      </c>
      <c r="L343" s="36">
        <f>(L207+L241+L275+L309)/4</f>
        <v>1876.25</v>
      </c>
      <c r="M343" s="36">
        <f>(M207+M241+M275+M309)/4</f>
        <v>1820.25</v>
      </c>
      <c r="N343" s="36">
        <f>(N207+N241+N275+N309)/4</f>
        <v>1878.25</v>
      </c>
      <c r="O343" s="36">
        <f>(O207+O241+O275+O309)/4</f>
        <v>22635.75</v>
      </c>
      <c r="P343" s="41" t="s">
        <v>5</v>
      </c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</row>
    <row r="344" spans="1:30">
      <c r="A344" s="122" t="s">
        <v>46</v>
      </c>
      <c r="B344" s="27" t="s">
        <v>35</v>
      </c>
      <c r="C344" s="36">
        <f>(C208+C242+C276+C310)/4</f>
        <v>3205.75</v>
      </c>
      <c r="D344" s="36">
        <f>(D208+D242+D276+D310)/4</f>
        <v>2988.75</v>
      </c>
      <c r="E344" s="36">
        <f>(E208+E242+E276+E310)/4</f>
        <v>3284.5</v>
      </c>
      <c r="F344" s="36">
        <f>(F208+F242+F276+F310)/4</f>
        <v>2968.5</v>
      </c>
      <c r="G344" s="36">
        <f>(G208+G242+G276+G310)/4</f>
        <v>2929.75</v>
      </c>
      <c r="H344" s="36">
        <f>(H208+H242+H276+H310)/4</f>
        <v>2826.5</v>
      </c>
      <c r="I344" s="36">
        <f>(I208+I242+I276+I310)/4</f>
        <v>2925</v>
      </c>
      <c r="J344" s="36">
        <f>(J208+J242+J276+J310)/4</f>
        <v>2871.5</v>
      </c>
      <c r="K344" s="36">
        <f>(K208+K242+K276+K310)/4</f>
        <v>2761.25</v>
      </c>
      <c r="L344" s="36">
        <f>(L208+L242+L276+L310)/4</f>
        <v>2939.5</v>
      </c>
      <c r="M344" s="36">
        <f>(M208+M242+M276+M310)/4</f>
        <v>2909.5</v>
      </c>
      <c r="N344" s="36">
        <f>(N208+N242+N276+N310)/4</f>
        <v>3017</v>
      </c>
      <c r="O344" s="36">
        <f>(O208+O242+O276+O310)/4</f>
        <v>35627.5</v>
      </c>
      <c r="P344" s="72">
        <f>P195</f>
        <v>19</v>
      </c>
      <c r="Q344" s="72" t="str">
        <f>Q195</f>
        <v>  0+</v>
      </c>
      <c r="R344" s="69">
        <f>R195</f>
        <v>-2.13682216338510811</v>
      </c>
      <c r="S344" s="69">
        <f>S195</f>
        <v>-3.00530418228187601</v>
      </c>
      <c r="T344" s="69">
        <f>T195</f>
        <v>-3.74231852293692535</v>
      </c>
      <c r="U344" s="69">
        <f>U195</f>
        <v>1.3657731742768473</v>
      </c>
      <c r="V344" s="69">
        <f>V195</f>
        <v>0.715747441976541054</v>
      </c>
      <c r="W344" s="69">
        <f>W195</f>
        <v>4.36406631136801781</v>
      </c>
      <c r="X344" s="69">
        <f>X195</f>
        <v>3.93158236057068713</v>
      </c>
      <c r="Y344" s="69">
        <f>Y195</f>
        <v>-0.278685797886604414</v>
      </c>
      <c r="Z344" s="69">
        <f>Z195</f>
        <v>1.76602497510370471</v>
      </c>
      <c r="AA344" s="69">
        <f>AA195</f>
        <v>1.901910511951038</v>
      </c>
      <c r="AB344" s="69">
        <f>AB195</f>
        <v>2.73120189267212155</v>
      </c>
      <c r="AC344" s="69">
        <f>AC195</f>
        <v>0.920136733711399835</v>
      </c>
      <c r="AD344" s="69">
        <f>AD195</f>
        <v>0.549128895995136901</v>
      </c>
    </row>
    <row r="345" spans="1:30">
      <c r="A345" s="122" t="s">
        <v>46</v>
      </c>
      <c r="B345" s="27" t="s">
        <v>36</v>
      </c>
      <c r="C345" s="36">
        <f>(C209+C243+C277+C311)/4</f>
        <v>4382.25</v>
      </c>
      <c r="D345" s="36">
        <f>(D209+D243+D277+D311)/4</f>
        <v>4095.25</v>
      </c>
      <c r="E345" s="36">
        <f>(E209+E243+E277+E311)/4</f>
        <v>4481.5</v>
      </c>
      <c r="F345" s="36">
        <f>(F209+F243+F277+F311)/4</f>
        <v>3985</v>
      </c>
      <c r="G345" s="36">
        <f>(G209+G243+G277+G311)/4</f>
        <v>3971.25</v>
      </c>
      <c r="H345" s="36">
        <f>(H209+H243+H277+H311)/4</f>
        <v>3839.5</v>
      </c>
      <c r="I345" s="36">
        <f>(I209+I243+I277+I311)/4</f>
        <v>3962.75</v>
      </c>
      <c r="J345" s="36">
        <f>(J209+J243+J277+J311)/4</f>
        <v>3947.75</v>
      </c>
      <c r="K345" s="36">
        <f>(K209+K243+K277+K311)/4</f>
        <v>3660.5</v>
      </c>
      <c r="L345" s="36">
        <f>(L209+L243+L277+L311)/4</f>
        <v>3961</v>
      </c>
      <c r="M345" s="36">
        <f>(M209+M243+M277+M311)/4</f>
        <v>3958.25</v>
      </c>
      <c r="N345" s="36">
        <f>(N209+N243+N277+N311)/4</f>
        <v>4179.75</v>
      </c>
      <c r="O345" s="36">
        <f>(O209+O243+O277+O311)/4</f>
        <v>48424.75</v>
      </c>
      <c r="P345" s="62" t="n">
        <v>19</v>
      </c>
      <c r="Q345" s="84" t="str">
        <f>Q222</f>
        <v>80+</v>
      </c>
      <c r="R345" s="67">
        <f>R222</f>
        <v>-0.80642700971169976</v>
      </c>
      <c r="S345" s="67">
        <f>S222</f>
        <v>-2.31719686976081718</v>
      </c>
      <c r="T345" s="67">
        <f>T222</f>
        <v>-2.28359209476882707</v>
      </c>
      <c r="U345" s="67">
        <f>U222</f>
        <v>4.12499925990396488</v>
      </c>
      <c r="V345" s="67">
        <f>V222</f>
        <v>2.99217171411632332</v>
      </c>
      <c r="W345" s="67">
        <f>W222</f>
        <v>7.65388302346964711</v>
      </c>
      <c r="X345" s="67">
        <f>X222</f>
        <v>7.32566879844244845</v>
      </c>
      <c r="Y345" s="67">
        <f>Y222</f>
        <v>2.07715866429559393</v>
      </c>
      <c r="Z345" s="67">
        <f>Z222</f>
        <v>4.2707178718132619</v>
      </c>
      <c r="AA345" s="67">
        <f>AA222</f>
        <v>4.63830294363008022</v>
      </c>
      <c r="AB345" s="67">
        <f>AB222</f>
        <v>5.76722201149592983</v>
      </c>
      <c r="AC345" s="67">
        <f>AC222</f>
        <v>3.28204253868121576</v>
      </c>
      <c r="AD345" s="67">
        <f>AD222</f>
        <v>2.81368003659478418</v>
      </c>
    </row>
    <row r="346" spans="1:30">
      <c r="A346" s="122" t="s">
        <v>46</v>
      </c>
      <c r="B346" s="114" t="s">
        <v>61</v>
      </c>
      <c r="C346" s="57">
        <f>(C210+C244+C278+C312)/4</f>
        <v>9632.75</v>
      </c>
      <c r="D346" s="57">
        <f>(D210+D244+D278+D312)/4</f>
        <v>9012</v>
      </c>
      <c r="E346" s="57">
        <f>(E210+E244+E278+E312)/4</f>
        <v>9840.5</v>
      </c>
      <c r="F346" s="57">
        <f>(F210+F244+F278+F312)/4</f>
        <v>8811.75</v>
      </c>
      <c r="G346" s="57">
        <f>(G210+G244+G278+G312)/4</f>
        <v>8789.5</v>
      </c>
      <c r="H346" s="57">
        <f>(H210+H244+H278+H312)/4</f>
        <v>8500.75</v>
      </c>
      <c r="I346" s="57">
        <f>(I210+I244+I278+I312)/4</f>
        <v>8718.5</v>
      </c>
      <c r="J346" s="57">
        <f>(J210+J244+J278+J312)/4</f>
        <v>8658</v>
      </c>
      <c r="K346" s="57">
        <f>(K210+K244+K278+K312)/4</f>
        <v>8184.5</v>
      </c>
      <c r="L346" s="57">
        <f>(L210+L244+L278+L312)/4</f>
        <v>8776.75</v>
      </c>
      <c r="M346" s="57">
        <f>(M210+M244+M278+M312)/4</f>
        <v>8688</v>
      </c>
      <c r="N346" s="57">
        <f>(N210+N244+N278+N312)/4</f>
        <v>9075</v>
      </c>
      <c r="O346" s="57">
        <f>(O210+O244+O278+O312)/4</f>
        <v>106688</v>
      </c>
      <c r="P346" s="62" t="n">
        <v>19</v>
      </c>
      <c r="Q346" s="84" t="str">
        <f>Q223</f>
        <v>65+</v>
      </c>
      <c r="R346" s="67">
        <f>R223</f>
        <v>-2.17575017773544932</v>
      </c>
      <c r="S346" s="67">
        <f>S223</f>
        <v>-3.1370995210588144</v>
      </c>
      <c r="T346" s="67">
        <f>T223</f>
        <v>-3.73993188384743291</v>
      </c>
      <c r="U346" s="67">
        <f>U223</f>
        <v>2.02682689459653886</v>
      </c>
      <c r="V346" s="67">
        <f>V223</f>
        <v>1.38813688332273987</v>
      </c>
      <c r="W346" s="67">
        <f>W223</f>
        <v>5.05646136155910053</v>
      </c>
      <c r="X346" s="67">
        <f>X223</f>
        <v>4.76080305393449343</v>
      </c>
      <c r="Y346" s="67">
        <f>Y223</f>
        <v>0.177506020379133638</v>
      </c>
      <c r="Z346" s="67">
        <f>Z223</f>
        <v>2.16428985164108045</v>
      </c>
      <c r="AA346" s="67">
        <f>AA223</f>
        <v>2.57064807104110082</v>
      </c>
      <c r="AB346" s="67">
        <f>AB223</f>
        <v>3.26609140447690693</v>
      </c>
      <c r="AC346" s="67">
        <f>AC223</f>
        <v>1.30137469157560814</v>
      </c>
      <c r="AD346" s="67">
        <f>AD223</f>
        <v>0.942087055711926702</v>
      </c>
    </row>
    <row r="347" spans="2:30">
      <c r="B347" s="8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62" t="n">
        <v>19</v>
      </c>
      <c r="Q347" s="84" t="str">
        <f>Q224</f>
        <v>0-65</v>
      </c>
      <c r="R347" s="67">
        <f>R224</f>
        <v>-1.90305495700505478</v>
      </c>
      <c r="S347" s="67">
        <f>S224</f>
        <v>-2.18732473359506452</v>
      </c>
      <c r="T347" s="67">
        <f>T224</f>
        <v>-3.75690607734806647</v>
      </c>
      <c r="U347" s="67">
        <f>U224</f>
        <v>-2.41072409625315887</v>
      </c>
      <c r="V347" s="67">
        <f>V224</f>
        <v>-3.03826860309741287</v>
      </c>
      <c r="W347" s="67">
        <f>W224</f>
        <v>0.646736918275971284</v>
      </c>
      <c r="X347" s="67">
        <f>X224</f>
        <v>-0.650195058517555236</v>
      </c>
      <c r="Y347" s="67">
        <f>Y224</f>
        <v>-2.80714222261703839</v>
      </c>
      <c r="Z347" s="67">
        <f>Z224</f>
        <v>-0.443276966015432627</v>
      </c>
      <c r="AA347" s="67">
        <f>AA224</f>
        <v>-1.89195752478089059</v>
      </c>
      <c r="AB347" s="67">
        <f>AB224</f>
        <v>-0.379684638406217889</v>
      </c>
      <c r="AC347" s="67">
        <f>AC224</f>
        <v>-1.40197951778774925</v>
      </c>
      <c r="AD347" s="67">
        <f>AD224</f>
        <v>-1.71977881567429147</v>
      </c>
    </row>
    <row r="348" spans="1:30">
      <c r="A348" s="124" t="s">
        <v>46</v>
      </c>
      <c r="B348" s="29" t="s">
        <v>37</v>
      </c>
      <c r="C348" s="37">
        <f>(C212+C246+C280+C314)/4</f>
        <v>5682.75</v>
      </c>
      <c r="D348" s="37">
        <f>(D212+D246+D280+D314)/4</f>
        <v>5413</v>
      </c>
      <c r="E348" s="37">
        <f>(E212+E246+E280+E314)/4</f>
        <v>5914.25</v>
      </c>
      <c r="F348" s="37">
        <f>(F212+F246+F280+F314)/4</f>
        <v>5129.25</v>
      </c>
      <c r="G348" s="37">
        <f>(G212+G246+G280+G314)/4</f>
        <v>5264</v>
      </c>
      <c r="H348" s="37">
        <f>(H212+H246+H280+H314)/4</f>
        <v>4871.5</v>
      </c>
      <c r="I348" s="37">
        <f>(I212+I246+I280+I314)/4</f>
        <v>5229</v>
      </c>
      <c r="J348" s="37">
        <f>(J212+J246+J280+J314)/4</f>
        <v>5226.5</v>
      </c>
      <c r="K348" s="37">
        <f>(K212+K246+K280+K314)/4</f>
        <v>4944</v>
      </c>
      <c r="L348" s="37">
        <f>(L212+L246+L280+L314)/4</f>
        <v>5231.5</v>
      </c>
      <c r="M348" s="37">
        <f>(M212+M246+M280+M314)/4</f>
        <v>5206.5</v>
      </c>
      <c r="N348" s="37">
        <f>(N212+N246+N280+N314)/4</f>
        <v>5562</v>
      </c>
      <c r="O348" s="37">
        <f>(O212+O246+O280+O314)/4</f>
        <v>63674.25</v>
      </c>
      <c r="P348" s="62" t="n">
        <v>19</v>
      </c>
      <c r="Q348" s="123" t="s">
        <v>58</v>
      </c>
      <c r="R348" s="67">
        <f>R225</f>
        <v>-5.05123134999101175</v>
      </c>
      <c r="S348" s="67">
        <f>S225</f>
        <v>-3.97672162948593577</v>
      </c>
      <c r="T348" s="67">
        <f>T225</f>
        <v>-7.93426400424103218</v>
      </c>
      <c r="U348" s="67">
        <f>U225</f>
        <v>-5.98557223630337276</v>
      </c>
      <c r="V348" s="67">
        <f>V225</f>
        <v>-9.04412465453159164</v>
      </c>
      <c r="W348" s="67">
        <f>W225</f>
        <v>-1.16449750464820423</v>
      </c>
      <c r="X348" s="67">
        <f>X225</f>
        <v>-6.83052300657330669</v>
      </c>
      <c r="Y348" s="67">
        <f>Y225</f>
        <v>-4.73258945748364734</v>
      </c>
      <c r="Z348" s="67">
        <f>Z225</f>
        <v>-5.28336195575310619</v>
      </c>
      <c r="AA348" s="67">
        <f>AA225</f>
        <v>-4.33758586849852801</v>
      </c>
      <c r="AB348" s="67">
        <f>AB225</f>
        <v>-3.33266813011374996</v>
      </c>
      <c r="AC348" s="67">
        <f>AC225</f>
        <v>-3.97976063053420237</v>
      </c>
      <c r="AD348" s="67">
        <f>AD225</f>
        <v>-5.1749930002799891</v>
      </c>
    </row>
    <row r="349" spans="1:30">
      <c r="A349" s="124" t="s">
        <v>46</v>
      </c>
      <c r="B349" s="29" t="s">
        <v>38</v>
      </c>
      <c r="C349" s="37">
        <f>(C213+C247+C281+C315)/4</f>
        <v>6998.25</v>
      </c>
      <c r="D349" s="37">
        <f>(D213+D247+D281+D315)/4</f>
        <v>6782.25</v>
      </c>
      <c r="E349" s="37">
        <f>(E213+E247+E281+E315)/4</f>
        <v>7239.25</v>
      </c>
      <c r="F349" s="37">
        <f>(F213+F247+F281+F315)/4</f>
        <v>6341.75</v>
      </c>
      <c r="G349" s="37">
        <f>(G213+G247+G281+G315)/4</f>
        <v>6143.25</v>
      </c>
      <c r="H349" s="37">
        <f>(H213+H247+H281+H315)/4</f>
        <v>5755.25</v>
      </c>
      <c r="I349" s="37">
        <f>(I213+I247+I281+I315)/4</f>
        <v>6115.5</v>
      </c>
      <c r="J349" s="37">
        <f>(J213+J247+J281+J315)/4</f>
        <v>5988.5</v>
      </c>
      <c r="K349" s="37">
        <f>(K213+K247+K281+K315)/4</f>
        <v>5702.25</v>
      </c>
      <c r="L349" s="37">
        <f>(L213+L247+L281+L315)/4</f>
        <v>6122.5</v>
      </c>
      <c r="M349" s="37">
        <f>(M213+M247+M281+M315)/4</f>
        <v>6061.75</v>
      </c>
      <c r="N349" s="37">
        <f>(N213+N247+N281+N315)/4</f>
        <v>6594.75</v>
      </c>
      <c r="O349" s="37">
        <f>(O213+O247+O281+O315)/4</f>
        <v>75845.25</v>
      </c>
      <c r="P349" s="41" t="s">
        <v>5</v>
      </c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1:30">
      <c r="A350" s="124" t="s">
        <v>46</v>
      </c>
      <c r="B350" s="29" t="s">
        <v>39</v>
      </c>
      <c r="C350" s="37">
        <f>(C214+C248+C282+C316)/4</f>
        <v>12700.5</v>
      </c>
      <c r="D350" s="37">
        <f>(D214+D248+D282+D316)/4</f>
        <v>12166</v>
      </c>
      <c r="E350" s="37">
        <f>(E214+E248+E282+E316)/4</f>
        <v>13195</v>
      </c>
      <c r="F350" s="37">
        <f>(F214+F248+F282+F316)/4</f>
        <v>11295.5</v>
      </c>
      <c r="G350" s="37">
        <f>(G214+G248+G282+G316)/4</f>
        <v>10986.75</v>
      </c>
      <c r="H350" s="37">
        <f>(H214+H248+H282+H316)/4</f>
        <v>10391.25</v>
      </c>
      <c r="I350" s="37">
        <f>(I214+I248+I282+I316)/4</f>
        <v>10752.25</v>
      </c>
      <c r="J350" s="37">
        <f>(J214+J248+J282+J316)/4</f>
        <v>10689.25</v>
      </c>
      <c r="K350" s="37">
        <f>(K214+K248+K282+K316)/4</f>
        <v>10141.5</v>
      </c>
      <c r="L350" s="37">
        <f>(L214+L248+L282+L316)/4</f>
        <v>10935.5</v>
      </c>
      <c r="M350" s="37">
        <f>(M214+M248+M282+M316)/4</f>
        <v>10991.25</v>
      </c>
      <c r="N350" s="37">
        <f>(N214+N248+N282+N316)/4</f>
        <v>11846.25</v>
      </c>
      <c r="O350" s="37">
        <f>(O214+O248+O282+O316)/4</f>
        <v>136091</v>
      </c>
      <c r="P350" s="72">
        <f>P229</f>
        <v>18</v>
      </c>
      <c r="Q350" s="72" t="str">
        <f>Q229</f>
        <v> 0+</v>
      </c>
      <c r="R350" s="69">
        <f>R229</f>
        <v>-2.28861041876884785</v>
      </c>
      <c r="S350" s="69">
        <f>S229</f>
        <v>2.72991774326799908</v>
      </c>
      <c r="T350" s="69">
        <f>T229</f>
        <v>18.8575233392057058</v>
      </c>
      <c r="U350" s="69">
        <f>U229</f>
        <v>4.15362656644885853</v>
      </c>
      <c r="V350" s="69">
        <f>V229</f>
        <v>-0.643207719823641977</v>
      </c>
      <c r="W350" s="69">
        <f>W229</f>
        <v>-1.53706314066488892</v>
      </c>
      <c r="X350" s="69">
        <f>X229</f>
        <v>2.14683311716385639</v>
      </c>
      <c r="Y350" s="69">
        <f>Y229</f>
        <v>6.40977335139190174</v>
      </c>
      <c r="Z350" s="69">
        <f>Z229</f>
        <v>-0.116779744804017804</v>
      </c>
      <c r="AA350" s="69">
        <f>AA229</f>
        <v>-2.02431560664957422</v>
      </c>
      <c r="AB350" s="69">
        <f>AB229</f>
        <v>-2.00834269948259525</v>
      </c>
      <c r="AC350" s="69">
        <f>AC229</f>
        <v>-1.90173702679871752</v>
      </c>
      <c r="AD350" s="69">
        <f>AD229</f>
        <v>2.19234173347503036</v>
      </c>
    </row>
    <row r="351" spans="1:30">
      <c r="A351" s="124" t="s">
        <v>46</v>
      </c>
      <c r="B351" s="115" t="s">
        <v>53</v>
      </c>
      <c r="C351" s="37">
        <f>(C215+C249+C283+C317)/4</f>
        <v>25381.5</v>
      </c>
      <c r="D351" s="37">
        <f>(D215+D249+D283+D317)/4</f>
        <v>24361.25</v>
      </c>
      <c r="E351" s="37">
        <f>(E215+E249+E283+E317)/4</f>
        <v>26348.5</v>
      </c>
      <c r="F351" s="37">
        <f>(F215+F249+F283+F317)/4</f>
        <v>22766.5</v>
      </c>
      <c r="G351" s="37">
        <f>(G215+G249+G283+G317)/4</f>
        <v>22394</v>
      </c>
      <c r="H351" s="37">
        <f>(H215+H249+H283+H317)/4</f>
        <v>21018</v>
      </c>
      <c r="I351" s="37">
        <f>(I215+I249+I283+I317)/4</f>
        <v>22096.75</v>
      </c>
      <c r="J351" s="37">
        <f>(J215+J249+J283+J317)/4</f>
        <v>21904.25</v>
      </c>
      <c r="K351" s="37">
        <f>(K215+K249+K283+K317)/4</f>
        <v>20787.75</v>
      </c>
      <c r="L351" s="37">
        <f>(L215+L249+L283+L317)/4</f>
        <v>22289.5</v>
      </c>
      <c r="M351" s="37">
        <f>(M215+M249+M283+M317)/4</f>
        <v>22259.5</v>
      </c>
      <c r="N351" s="37">
        <f>(N215+N249+N283+N317)/4</f>
        <v>24003</v>
      </c>
      <c r="O351" s="37">
        <f>(O215+O249+O283+O317)/4</f>
        <v>275610.5</v>
      </c>
      <c r="P351" s="62">
        <f>P256</f>
        <v>18</v>
      </c>
      <c r="Q351" s="62" t="str">
        <f>Q256</f>
        <v>80+</v>
      </c>
      <c r="R351" s="75">
        <f>R256</f>
        <v>-2.79351197437331589</v>
      </c>
      <c r="S351" s="75">
        <f>S256</f>
        <v>3.32942666589584446</v>
      </c>
      <c r="T351" s="75">
        <f>T256</f>
        <v>22.7532281977384265</v>
      </c>
      <c r="U351" s="75">
        <f>U256</f>
        <v>5.37783382771748464</v>
      </c>
      <c r="V351" s="75">
        <f>V256</f>
        <v>-0.127043279410519183</v>
      </c>
      <c r="W351" s="75">
        <f>W256</f>
        <v>-1.23054249512543445</v>
      </c>
      <c r="X351" s="75">
        <f>X256</f>
        <v>3.27652705383658027</v>
      </c>
      <c r="Y351" s="75">
        <f>Y256</f>
        <v>8.35556214186919632</v>
      </c>
      <c r="Z351" s="75">
        <f>Z256</f>
        <v>0.755036839016756911</v>
      </c>
      <c r="AA351" s="75">
        <f>AA256</f>
        <v>-2.25718031223930415</v>
      </c>
      <c r="AB351" s="75">
        <f>AB256</f>
        <v>-2.13870977154027964</v>
      </c>
      <c r="AC351" s="75">
        <f>AC256</f>
        <v>-1.41724564170325218</v>
      </c>
      <c r="AD351" s="75">
        <f>AD256</f>
        <v>3.08266898088037733</v>
      </c>
    </row>
    <row r="352" spans="2:30">
      <c r="B352" s="8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62">
        <f>P257</f>
        <v>18</v>
      </c>
      <c r="Q352" s="62" t="str">
        <f>Q257</f>
        <v>65+</v>
      </c>
      <c r="R352" s="75">
        <f>R257</f>
        <v>-2.62511904921595196</v>
      </c>
      <c r="S352" s="75">
        <f>S257</f>
        <v>3.04256250912351689</v>
      </c>
      <c r="T352" s="75">
        <f>T257</f>
        <v>20.2653624521814919</v>
      </c>
      <c r="U352" s="75">
        <f>U257</f>
        <v>4.3902401495597454</v>
      </c>
      <c r="V352" s="75">
        <f>V257</f>
        <v>-0.724279447884052541</v>
      </c>
      <c r="W352" s="75">
        <f>W257</f>
        <v>-1.63045080638028121</v>
      </c>
      <c r="X352" s="75">
        <f>X257</f>
        <v>2.26532053148671864</v>
      </c>
      <c r="Y352" s="75">
        <f>Y257</f>
        <v>6.9892494660795208</v>
      </c>
      <c r="Z352" s="75">
        <f>Z257</f>
        <v>-0.039319975816100893</v>
      </c>
      <c r="AA352" s="75">
        <f>AA257</f>
        <v>-2.27957257041458794</v>
      </c>
      <c r="AB352" s="75">
        <f>AB257</f>
        <v>-2.17009788673709592</v>
      </c>
      <c r="AC352" s="75">
        <f>AC257</f>
        <v>-1.95558688755727879</v>
      </c>
      <c r="AD352" s="75">
        <f>AD257</f>
        <v>2.36578013867164882</v>
      </c>
    </row>
    <row r="353" spans="1:30">
      <c r="A353" s="122" t="s">
        <v>46</v>
      </c>
      <c r="B353" s="27" t="s">
        <v>41</v>
      </c>
      <c r="C353" s="36">
        <f>(C217+C251+C285+C319)/4</f>
        <v>15513.5</v>
      </c>
      <c r="D353" s="36">
        <f>(D217+D251+D285+D319)/4</f>
        <v>15057.5</v>
      </c>
      <c r="E353" s="36">
        <f>(E217+E251+E285+E319)/4</f>
        <v>16307</v>
      </c>
      <c r="F353" s="36">
        <f>(F217+F251+F285+F319)/4</f>
        <v>13722</v>
      </c>
      <c r="G353" s="36">
        <f>(G217+G251+G285+G319)/4</f>
        <v>13659</v>
      </c>
      <c r="H353" s="36">
        <f>(H217+H251+H285+H319)/4</f>
        <v>12724.75</v>
      </c>
      <c r="I353" s="36">
        <f>(I217+I251+I285+I319)/4</f>
        <v>13387.5</v>
      </c>
      <c r="J353" s="36">
        <f>(J217+J251+J285+J319)/4</f>
        <v>13375</v>
      </c>
      <c r="K353" s="36">
        <f>(K217+K251+K285+K319)/4</f>
        <v>12722.25</v>
      </c>
      <c r="L353" s="36">
        <f>(L217+L251+L285+L319)/4</f>
        <v>13849.75</v>
      </c>
      <c r="M353" s="36">
        <f>(M217+M251+M285+M319)/4</f>
        <v>14176.25</v>
      </c>
      <c r="N353" s="36">
        <f>(N217+N251+N285+N319)/4</f>
        <v>15340.75</v>
      </c>
      <c r="O353" s="36">
        <f>(O217+O251+O285+O319)/4</f>
        <v>169835.25</v>
      </c>
      <c r="P353" s="62">
        <f>P258</f>
        <v>18</v>
      </c>
      <c r="Q353" s="62" t="str">
        <f>Q258</f>
        <v>0-65</v>
      </c>
      <c r="R353" s="75">
        <f>R258</f>
        <v>-0.267837364319229954</v>
      </c>
      <c r="S353" s="75">
        <f>S258</f>
        <v>0.789507744078691953</v>
      </c>
      <c r="T353" s="75">
        <f>T258</f>
        <v>10.2525651144435681</v>
      </c>
      <c r="U353" s="75">
        <f>U258</f>
        <v>2.80188990220854848</v>
      </c>
      <c r="V353" s="75">
        <f>V258</f>
        <v>-0.190576329105605566</v>
      </c>
      <c r="W353" s="75">
        <f>W258</f>
        <v>-1.03568359639998198</v>
      </c>
      <c r="X353" s="75">
        <f>X258</f>
        <v>1.49214255802164386</v>
      </c>
      <c r="Y353" s="75">
        <f>Y258</f>
        <v>3.19801012703206888</v>
      </c>
      <c r="Z353" s="75">
        <f>Z258</f>
        <v>-0.546473720008443387</v>
      </c>
      <c r="AA353" s="75">
        <f>AA258</f>
        <v>-0.576197099145638791</v>
      </c>
      <c r="AB353" s="75">
        <f>AB258</f>
        <v>-1.06758386563630681</v>
      </c>
      <c r="AC353" s="75">
        <f>AC258</f>
        <v>-1.57373811108487027</v>
      </c>
      <c r="AD353" s="75">
        <f>AD258</f>
        <v>1.19092281565979219</v>
      </c>
    </row>
    <row r="354" spans="1:30">
      <c r="A354" s="122" t="s">
        <v>46</v>
      </c>
      <c r="B354" s="27" t="s">
        <v>42</v>
      </c>
      <c r="C354" s="36">
        <f>(C218+C252+C286+C320)/4</f>
        <v>16449.5</v>
      </c>
      <c r="D354" s="36">
        <f>(D218+D252+D286+D320)/4</f>
        <v>15827</v>
      </c>
      <c r="E354" s="36">
        <f>(E218+E252+E286+E320)/4</f>
        <v>16955.75</v>
      </c>
      <c r="F354" s="36">
        <f>(F218+F252+F286+F320)/4</f>
        <v>14037</v>
      </c>
      <c r="G354" s="36">
        <f>(G218+G252+G286+G320)/4</f>
        <v>13671.5</v>
      </c>
      <c r="H354" s="36">
        <f>(H218+H252+H286+H320)/4</f>
        <v>12588.5</v>
      </c>
      <c r="I354" s="36">
        <f>(I218+I252+I286+I320)/4</f>
        <v>13410.25</v>
      </c>
      <c r="J354" s="36">
        <f>(J218+J252+J286+J320)/4</f>
        <v>13378.75</v>
      </c>
      <c r="K354" s="36">
        <f>(K218+K252+K286+K320)/4</f>
        <v>12645.25</v>
      </c>
      <c r="L354" s="36">
        <f>(L218+L252+L286+L320)/4</f>
        <v>13724.75</v>
      </c>
      <c r="M354" s="36">
        <f>(M218+M252+M286+M320)/4</f>
        <v>13978.25</v>
      </c>
      <c r="N354" s="36">
        <f>(N218+N252+N286+N320)/4</f>
        <v>15345.25</v>
      </c>
      <c r="O354" s="36">
        <f>(O218+O252+O286+O320)/4</f>
        <v>172011.75</v>
      </c>
      <c r="P354" s="62">
        <f>P259</f>
        <v>18</v>
      </c>
      <c r="Q354" s="123" t="s">
        <v>58</v>
      </c>
      <c r="R354" s="75">
        <f>R259</f>
        <v>0.449397806938702082</v>
      </c>
      <c r="S354" s="75">
        <f>S259</f>
        <v>-1.88166828322017459</v>
      </c>
      <c r="T354" s="75">
        <f>T259</f>
        <v>3.65789008658773618</v>
      </c>
      <c r="U354" s="75">
        <f>U259</f>
        <v>0.0194969779684148961</v>
      </c>
      <c r="V354" s="75">
        <f>V259</f>
        <v>-2.0299247117125705</v>
      </c>
      <c r="W354" s="75">
        <f>W259</f>
        <v>-2.73020843526763857</v>
      </c>
      <c r="X354" s="75">
        <f>X259</f>
        <v>2.35305325331046955</v>
      </c>
      <c r="Y354" s="75">
        <f>Y259</f>
        <v>1.03886110042323976</v>
      </c>
      <c r="Z354" s="75">
        <f>Z259</f>
        <v>-5.28336195575310619</v>
      </c>
      <c r="AA354" s="75">
        <f>AA259</f>
        <v>-2.64965652600588797</v>
      </c>
      <c r="AB354" s="75">
        <f>AB259</f>
        <v>-3.17301935741368979</v>
      </c>
      <c r="AC354" s="75">
        <f>AC259</f>
        <v>-4.48574486717913778</v>
      </c>
      <c r="AD354" s="75">
        <f>AD259</f>
        <v>-1.14955401783928646</v>
      </c>
    </row>
    <row r="355" spans="1:30">
      <c r="A355" s="122" t="s">
        <v>46</v>
      </c>
      <c r="B355" s="27" t="s">
        <v>43</v>
      </c>
      <c r="C355" s="36">
        <f>(C219+C253+C287+C321)/4</f>
        <v>12351.25</v>
      </c>
      <c r="D355" s="36">
        <f>(D219+D253+D287+D321)/4</f>
        <v>11985.25</v>
      </c>
      <c r="E355" s="36">
        <f>(E219+E253+E287+E321)/4</f>
        <v>12752.25</v>
      </c>
      <c r="F355" s="36">
        <f>(F219+F253+F287+F321)/4</f>
        <v>10382.75</v>
      </c>
      <c r="G355" s="36">
        <f>(G219+G253+G287+G321)/4</f>
        <v>10038.75</v>
      </c>
      <c r="H355" s="36">
        <f>(H219+H253+H287+H321)/4</f>
        <v>9349</v>
      </c>
      <c r="I355" s="36">
        <f>(I219+I253+I287+I321)/4</f>
        <v>9889.5</v>
      </c>
      <c r="J355" s="36">
        <f>(J219+J253+J287+J321)/4</f>
        <v>9817.75</v>
      </c>
      <c r="K355" s="36">
        <f>(K219+K253+K287+K321)/4</f>
        <v>9304.75</v>
      </c>
      <c r="L355" s="36">
        <f>(L219+L253+L287+L321)/4</f>
        <v>10280.5</v>
      </c>
      <c r="M355" s="36">
        <f>(M219+M253+M287+M321)/4</f>
        <v>10477.5</v>
      </c>
      <c r="N355" s="36">
        <f>(N219+N253+N287+N321)/4</f>
        <v>11598</v>
      </c>
      <c r="O355" s="36">
        <f>(O219+O253+O287+O321)/4</f>
        <v>128227.25</v>
      </c>
      <c r="P355" s="41" t="s">
        <v>5</v>
      </c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</row>
    <row r="356" spans="1:30">
      <c r="A356" s="122" t="s">
        <v>46</v>
      </c>
      <c r="B356" s="27" t="s">
        <v>54</v>
      </c>
      <c r="C356" s="36">
        <f>(C220+C254+C288+C322)/4</f>
        <v>4853.25</v>
      </c>
      <c r="D356" s="36">
        <f>(D220+D254+D288+D322)/4</f>
        <v>4698.5</v>
      </c>
      <c r="E356" s="36">
        <f>(E220+E254+E288+E322)/4</f>
        <v>5077.75</v>
      </c>
      <c r="F356" s="36">
        <f>(F220+F254+F288+F322)/4</f>
        <v>4082.5</v>
      </c>
      <c r="G356" s="36">
        <f>(G220+G254+G288+G322)/4</f>
        <v>3955.25</v>
      </c>
      <c r="H356" s="36">
        <f>(H220+H254+H288+H322)/4</f>
        <v>3674.5</v>
      </c>
      <c r="I356" s="36">
        <f>(I220+I254+I288+I322)/4</f>
        <v>3889.25</v>
      </c>
      <c r="J356" s="36">
        <f>(J220+J254+J288+J322)/4</f>
        <v>3916.5</v>
      </c>
      <c r="K356" s="36">
        <f>(K220+K254+K288+K322)/4</f>
        <v>3670.25</v>
      </c>
      <c r="L356" s="36">
        <f>(L220+L254+L288+L322)/4</f>
        <v>4100</v>
      </c>
      <c r="M356" s="36">
        <f>(M220+M254+M288+M322)/4</f>
        <v>4209.25</v>
      </c>
      <c r="N356" s="36">
        <f>(N220+N254+N288+N322)/4</f>
        <v>4638</v>
      </c>
      <c r="O356" s="36">
        <f>(O220+O254+O288+O322)/4</f>
        <v>50765</v>
      </c>
      <c r="P356" s="72">
        <f>P263</f>
        <v>17</v>
      </c>
      <c r="Q356" s="72" t="str">
        <f>Q263</f>
        <v> 0+</v>
      </c>
      <c r="R356" s="69">
        <f>R263</f>
        <v>10.4294055247475228</v>
      </c>
      <c r="S356" s="69">
        <f>S263</f>
        <v>8.53697960943019041</v>
      </c>
      <c r="T356" s="69">
        <f>T263</f>
        <v>-7.9648767495734436</v>
      </c>
      <c r="U356" s="69">
        <f>U263</f>
        <v>-4.14184137127293184</v>
      </c>
      <c r="V356" s="69">
        <f>V263</f>
        <v>0.734381499043340824</v>
      </c>
      <c r="W356" s="69">
        <f>W263</f>
        <v>-1.08826484780269928</v>
      </c>
      <c r="X356" s="69">
        <f>X263</f>
        <v>-3.51950929528750533</v>
      </c>
      <c r="Y356" s="69">
        <f>Y263</f>
        <v>-2.93451732366588924</v>
      </c>
      <c r="Z356" s="69">
        <f>Z263</f>
        <v>-0.571002801280994987</v>
      </c>
      <c r="AA356" s="69">
        <f>AA263</f>
        <v>-0.449590604581920417</v>
      </c>
      <c r="AB356" s="69">
        <f>AB263</f>
        <v>-1.71343187723845514</v>
      </c>
      <c r="AC356" s="69">
        <f>AC263</f>
        <v>-1.16175210505121451</v>
      </c>
      <c r="AD356" s="69">
        <f>AD263</f>
        <v>-0.227528363454621152</v>
      </c>
    </row>
    <row r="357" spans="16:30">
      <c r="P357" s="62">
        <f>P290</f>
        <v>17</v>
      </c>
      <c r="Q357" s="62" t="str">
        <f>Q290</f>
        <v>80+</v>
      </c>
      <c r="R357" s="75">
        <f>R290</f>
        <v>13.1092693344180606</v>
      </c>
      <c r="S357" s="75">
        <f>S290</f>
        <v>11.919189795714578</v>
      </c>
      <c r="T357" s="75">
        <f>T290</f>
        <v>-8.96360051083568621</v>
      </c>
      <c r="U357" s="75">
        <f>U290</f>
        <v>-5.4784868884586464</v>
      </c>
      <c r="V357" s="75">
        <f>V290</f>
        <v>-0.381129838231557549</v>
      </c>
      <c r="W357" s="75">
        <f>W290</f>
        <v>-1.7991874637260592</v>
      </c>
      <c r="X357" s="75">
        <f>X290</f>
        <v>-5.28754328244180716</v>
      </c>
      <c r="Y357" s="75">
        <f>Y290</f>
        <v>-4.51244813278008294</v>
      </c>
      <c r="Z357" s="75">
        <f>Z290</f>
        <v>-1.64960552911260354</v>
      </c>
      <c r="AA357" s="75">
        <f>AA290</f>
        <v>-0.960552973423906487</v>
      </c>
      <c r="AB357" s="75">
        <f>AB290</f>
        <v>-3.12140752195605886</v>
      </c>
      <c r="AC357" s="75">
        <f>AC290</f>
        <v>-2.26119943736413642</v>
      </c>
      <c r="AD357" s="75">
        <f>AD290</f>
        <v>-0.581993388555105984</v>
      </c>
    </row>
    <row r="358" spans="1:30">
      <c r="A358" s="116" t="s">
        <v>46</v>
      </c>
      <c r="B358" s="117" t="s">
        <v>55</v>
      </c>
      <c r="C358" s="61">
        <f>SUM(C353:C356)</f>
        <v>49167.5</v>
      </c>
      <c r="D358" s="61">
        <f>SUM(D353:D356)</f>
        <v>47568.25</v>
      </c>
      <c r="E358" s="61">
        <f>SUM(E353:E356)</f>
        <v>51092.75</v>
      </c>
      <c r="F358" s="61">
        <f>SUM(F353:F356)</f>
        <v>42224.25</v>
      </c>
      <c r="G358" s="61">
        <f>SUM(G353:G356)</f>
        <v>41324.5</v>
      </c>
      <c r="H358" s="61">
        <f>SUM(H353:H356)</f>
        <v>38336.75</v>
      </c>
      <c r="I358" s="61">
        <f>SUM(I353:I356)</f>
        <v>40576.5</v>
      </c>
      <c r="J358" s="61">
        <f>SUM(J353:J356)</f>
        <v>40488</v>
      </c>
      <c r="K358" s="61">
        <f>SUM(K353:K356)</f>
        <v>38342.5</v>
      </c>
      <c r="L358" s="61">
        <f>SUM(L353:L356)</f>
        <v>41955</v>
      </c>
      <c r="M358" s="61">
        <f>SUM(M353:M356)</f>
        <v>42841.25</v>
      </c>
      <c r="N358" s="61">
        <f>SUM(N353:N356)</f>
        <v>46922</v>
      </c>
      <c r="O358" s="61">
        <f>SUM(O353:O356)</f>
        <v>520839.25</v>
      </c>
      <c r="P358" s="62">
        <f>P291</f>
        <v>17</v>
      </c>
      <c r="Q358" s="62" t="str">
        <f>Q291</f>
        <v>65+</v>
      </c>
      <c r="R358" s="75">
        <f>R291</f>
        <v>11.694321855423949</v>
      </c>
      <c r="S358" s="75">
        <f>S291</f>
        <v>9.92847162846954312</v>
      </c>
      <c r="T358" s="75">
        <f>T291</f>
        <v>-8.12648297903249173</v>
      </c>
      <c r="U358" s="75">
        <f>U291</f>
        <v>-4.52795205471547835</v>
      </c>
      <c r="V358" s="75">
        <f>V291</f>
        <v>0.48416080102325072</v>
      </c>
      <c r="W358" s="75">
        <f>W291</f>
        <v>-1.26485243388271362</v>
      </c>
      <c r="X358" s="75">
        <f>X291</f>
        <v>-3.7436226779367594</v>
      </c>
      <c r="Y358" s="75">
        <f>Y291</f>
        <v>-3.32613425545640684</v>
      </c>
      <c r="Z358" s="75">
        <f>Z291</f>
        <v>-0.504394958587186792</v>
      </c>
      <c r="AA358" s="75">
        <f>AA291</f>
        <v>-0.503545050549074258</v>
      </c>
      <c r="AB358" s="75">
        <f>AB291</f>
        <v>-1.94736619777805942</v>
      </c>
      <c r="AC358" s="75">
        <f>AC291</f>
        <v>-1.35636235459992949</v>
      </c>
      <c r="AD358" s="75">
        <f>AD291</f>
        <v>-0.137077072345116568</v>
      </c>
    </row>
    <row r="359" spans="1:30">
      <c r="A359" s="120" t="s">
        <v>46</v>
      </c>
      <c r="B359" s="118" t="s">
        <v>56</v>
      </c>
      <c r="C359" s="65">
        <f>C358+C351</f>
        <v>74549</v>
      </c>
      <c r="D359" s="65">
        <f>D358+D351</f>
        <v>71929.5</v>
      </c>
      <c r="E359" s="65">
        <f>E358+E351</f>
        <v>77441.25</v>
      </c>
      <c r="F359" s="65">
        <f>F358+F351</f>
        <v>64990.75</v>
      </c>
      <c r="G359" s="65">
        <f>G358+G351</f>
        <v>63718.5</v>
      </c>
      <c r="H359" s="65">
        <f>H358+H351</f>
        <v>59354.75</v>
      </c>
      <c r="I359" s="65">
        <f>I358+I351</f>
        <v>62673.25</v>
      </c>
      <c r="J359" s="65">
        <f>J358+J351</f>
        <v>62392.25</v>
      </c>
      <c r="K359" s="65">
        <f>K358+K351</f>
        <v>59130.25</v>
      </c>
      <c r="L359" s="65">
        <f>L358+L351</f>
        <v>64244.5</v>
      </c>
      <c r="M359" s="65">
        <f>M358+M351</f>
        <v>65100.75</v>
      </c>
      <c r="N359" s="65">
        <f>N358+N351</f>
        <v>70925</v>
      </c>
      <c r="O359" s="65">
        <f>O358+O351</f>
        <v>796449.75</v>
      </c>
      <c r="P359" s="62">
        <f>P292</f>
        <v>17</v>
      </c>
      <c r="Q359" s="62" t="str">
        <f>Q292</f>
        <v>0-65</v>
      </c>
      <c r="R359" s="75">
        <f>R292</f>
        <v>2.83343738042974813</v>
      </c>
      <c r="S359" s="75">
        <f>S292</f>
        <v>-0.0992277492557918706</v>
      </c>
      <c r="T359" s="75">
        <f>T292</f>
        <v>-6.97711128650355139</v>
      </c>
      <c r="U359" s="75">
        <f>U292</f>
        <v>-1.93605098340841675</v>
      </c>
      <c r="V359" s="75">
        <f>V292</f>
        <v>2.13138814045694502</v>
      </c>
      <c r="W359" s="75">
        <f>W292</f>
        <v>-0.140201709556329446</v>
      </c>
      <c r="X359" s="75">
        <f>X292</f>
        <v>-2.28119283242599913</v>
      </c>
      <c r="Y359" s="75">
        <f>Y292</f>
        <v>-0.763969085902105327</v>
      </c>
      <c r="Z359" s="75">
        <f>Z292</f>
        <v>-0.940497689799938996</v>
      </c>
      <c r="AA359" s="75">
        <f>AA292</f>
        <v>-0.143497361856193573</v>
      </c>
      <c r="AB359" s="75">
        <f>AB292</f>
        <v>-0.352883369812837788</v>
      </c>
      <c r="AC359" s="75">
        <f>AC292</f>
        <v>0.0236168065783541214</v>
      </c>
      <c r="AD359" s="75">
        <f>AD292</f>
        <v>-0.749786590836183375</v>
      </c>
    </row>
    <row r="360" spans="1:30">
      <c r="A360" s="120" t="s">
        <v>46</v>
      </c>
      <c r="B360" s="64" t="s">
        <v>57</v>
      </c>
      <c r="C360" s="65">
        <f>C336+C341+C346</f>
        <v>12414.25</v>
      </c>
      <c r="D360" s="65">
        <f>D336+D341+D346</f>
        <v>11589.5</v>
      </c>
      <c r="E360" s="65">
        <f>E336+E341+E346</f>
        <v>12670</v>
      </c>
      <c r="F360" s="65">
        <f>F336+F341+F346</f>
        <v>11376.25</v>
      </c>
      <c r="G360" s="65">
        <f>G336+G341+G346</f>
        <v>11412.75</v>
      </c>
      <c r="H360" s="65">
        <f>H336+H341+H346</f>
        <v>11055.5</v>
      </c>
      <c r="I360" s="65">
        <f>I336+I341+I346</f>
        <v>11342.75</v>
      </c>
      <c r="J360" s="65">
        <f>J336+J341+J346</f>
        <v>11257</v>
      </c>
      <c r="K360" s="65">
        <f>K336+K341+K346</f>
        <v>10659.25</v>
      </c>
      <c r="L360" s="65">
        <f>L336+L341+L346</f>
        <v>11324.25</v>
      </c>
      <c r="M360" s="65">
        <f>M336+M341+M346</f>
        <v>11193.5</v>
      </c>
      <c r="N360" s="65">
        <f>N336+N341+N346</f>
        <v>11644.25</v>
      </c>
      <c r="O360" s="65">
        <f>O336+O341+O346</f>
        <v>137939.25</v>
      </c>
      <c r="P360" s="62" t="n">
        <v>17</v>
      </c>
      <c r="Q360" s="123" t="s">
        <v>58</v>
      </c>
      <c r="R360" s="75">
        <f>R293</f>
        <v>2.10318173647312623</v>
      </c>
      <c r="S360" s="75">
        <f>S293</f>
        <v>-0.135790494665373429</v>
      </c>
      <c r="T360" s="75">
        <f>T293</f>
        <v>-1.92613535960417046</v>
      </c>
      <c r="U360" s="75">
        <f>U293</f>
        <v>0.877364008578670251</v>
      </c>
      <c r="V360" s="75">
        <f>V293</f>
        <v>4.06937958639092745</v>
      </c>
      <c r="W360" s="75">
        <f>W293</f>
        <v>1.61463939720129179</v>
      </c>
      <c r="X360" s="75">
        <f>X293</f>
        <v>-3.70582071067924179</v>
      </c>
      <c r="Y360" s="75">
        <f>Y293</f>
        <v>-0.384763370527125836</v>
      </c>
      <c r="Z360" s="75">
        <f>Z293</f>
        <v>1.70724315587433084</v>
      </c>
      <c r="AA360" s="75">
        <f>AA293</f>
        <v>-1.19725220804710508</v>
      </c>
      <c r="AB360" s="75">
        <f>AB293</f>
        <v>-2.1353023348633009</v>
      </c>
      <c r="AC360" s="75">
        <f>AC293</f>
        <v>-0.554636567091563748</v>
      </c>
      <c r="AD360" s="75">
        <f>AD293</f>
        <v>0.0247990080396784141</v>
      </c>
    </row>
    <row r="361" spans="1:29">
      <c r="A361" s="120" t="s">
        <v>46</v>
      </c>
      <c r="B361" s="118" t="s">
        <v>58</v>
      </c>
      <c r="C361" s="65">
        <f>C336+C341</f>
        <v>2781.5</v>
      </c>
      <c r="D361" s="65">
        <f>D336+D341</f>
        <v>2577.5</v>
      </c>
      <c r="E361" s="65">
        <f>E336+E341</f>
        <v>2829.5</v>
      </c>
      <c r="F361" s="65">
        <f>F336+F341</f>
        <v>2564.5</v>
      </c>
      <c r="G361" s="65">
        <f>G336+G341</f>
        <v>2623.25</v>
      </c>
      <c r="H361" s="65">
        <f>H336+H341</f>
        <v>2554.75</v>
      </c>
      <c r="I361" s="65">
        <f>I336+I341</f>
        <v>2624.25</v>
      </c>
      <c r="J361" s="65">
        <f>J336+J341</f>
        <v>2599</v>
      </c>
      <c r="K361" s="65">
        <f>K336+K341</f>
        <v>2474.75</v>
      </c>
      <c r="L361" s="65">
        <f>L336+L341</f>
        <v>2547.5</v>
      </c>
      <c r="M361" s="65">
        <f>M336+M341</f>
        <v>2505.5</v>
      </c>
      <c r="N361" s="65">
        <f>N336+N341</f>
        <v>2569.25</v>
      </c>
      <c r="O361" s="65">
        <f>O336+O341</f>
        <v>31251.25</v>
      </c>
      <c r="P361" s="41" t="s">
        <v>5</v>
      </c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3:30">
      <c r="C362" s="52" t="str">
        <f>IF(C359+C360=C331,"r","f")</f>
        <v>r</v>
      </c>
      <c r="D362" s="52" t="str">
        <f>IF(D359+D360=D331,"r","f")</f>
        <v>r</v>
      </c>
      <c r="E362" s="52" t="str">
        <f>IF(E359+E360=E331,"r","f")</f>
        <v>r</v>
      </c>
      <c r="F362" s="52" t="str">
        <f>IF(F359+F360=F331,"r","f")</f>
        <v>r</v>
      </c>
      <c r="G362" s="52" t="str">
        <f>IF(G359+G360=G331,"r","f")</f>
        <v>r</v>
      </c>
      <c r="H362" s="52" t="str">
        <f>IF(H359+H360=H331,"r","f")</f>
        <v>r</v>
      </c>
      <c r="I362" s="52" t="str">
        <f>IF(I359+I360=I331,"r","f")</f>
        <v>r</v>
      </c>
      <c r="J362" s="52" t="str">
        <f>IF(J359+J360=J331,"r","f")</f>
        <v>r</v>
      </c>
      <c r="K362" s="52" t="str">
        <f>IF(K359+K360=K331,"r","f")</f>
        <v>r</v>
      </c>
      <c r="L362" s="52" t="str">
        <f>IF(L359+L360=L331,"r","f")</f>
        <v>r</v>
      </c>
      <c r="M362" s="52" t="str">
        <f>IF(M359+M360=M331,"r","f")</f>
        <v>r</v>
      </c>
      <c r="N362" s="52" t="str">
        <f>IF(N359+N360=N331,"r","f")</f>
        <v>r</v>
      </c>
      <c r="O362" s="52" t="str">
        <f>IF(O359+O360=O331,"r","f")</f>
        <v>r</v>
      </c>
      <c r="P362" s="73">
        <f>P297</f>
        <v>16</v>
      </c>
      <c r="Q362" s="72" t="str">
        <f>Q297</f>
        <v> 0+</v>
      </c>
      <c r="R362" s="69">
        <f>R297</f>
        <v>-6.00397294259356684</v>
      </c>
      <c r="S362" s="69">
        <f>S297</f>
        <v>-8.26159317041631169</v>
      </c>
      <c r="T362" s="69">
        <f>T297</f>
        <v>-7.15032806669533461</v>
      </c>
      <c r="U362" s="69">
        <f>U297</f>
        <v>-1.37755836945277421</v>
      </c>
      <c r="V362" s="69">
        <f>V297</f>
        <v>-0.806921221196239813</v>
      </c>
      <c r="W362" s="69">
        <f>W297</f>
        <v>-1.73873832290043007</v>
      </c>
      <c r="X362" s="69">
        <f>X297</f>
        <v>-2.55890618244703827</v>
      </c>
      <c r="Y362" s="69">
        <f>Y297</f>
        <v>-3.19657022983940786</v>
      </c>
      <c r="Z362" s="69">
        <f>Z297</f>
        <v>-1.07824242901869183</v>
      </c>
      <c r="AA362" s="69">
        <f>AA297</f>
        <v>0.571995699280456549</v>
      </c>
      <c r="AB362" s="69">
        <f>AB297</f>
        <v>0.99057268404892902</v>
      </c>
      <c r="AC362" s="69">
        <f>AC297</f>
        <v>2.14335239813853207</v>
      </c>
      <c r="AD362" s="69">
        <f>AD297</f>
        <v>-2.51394226601554616</v>
      </c>
    </row>
    <row r="363" spans="16:30">
      <c r="P363" s="76">
        <f>P324</f>
        <v>16</v>
      </c>
      <c r="Q363" s="62" t="str">
        <f>Q324</f>
        <v>80+</v>
      </c>
      <c r="R363" s="75">
        <f>R324</f>
        <v>-9.50933035033304463</v>
      </c>
      <c r="S363" s="75">
        <f>S324</f>
        <v>-12.9314195918496058</v>
      </c>
      <c r="T363" s="75">
        <f>T324</f>
        <v>-11.5060355921339141</v>
      </c>
      <c r="U363" s="75">
        <f>U324</f>
        <v>-4.02434619916280312</v>
      </c>
      <c r="V363" s="75">
        <f>V324</f>
        <v>-2.48399859647424659</v>
      </c>
      <c r="W363" s="75">
        <f>W324</f>
        <v>-4.62415306461815323</v>
      </c>
      <c r="X363" s="75">
        <f>X324</f>
        <v>-5.31465256983722067</v>
      </c>
      <c r="Y363" s="75">
        <f>Y324</f>
        <v>-5.92027267338470686</v>
      </c>
      <c r="Z363" s="75">
        <f>Z324</f>
        <v>-3.37614918171741518</v>
      </c>
      <c r="AA363" s="75">
        <f>AA324</f>
        <v>-1.42056965796686914</v>
      </c>
      <c r="AB363" s="75">
        <f>AB324</f>
        <v>-0.507104717999591514</v>
      </c>
      <c r="AC363" s="75">
        <f>AC324</f>
        <v>0.396402540386172788</v>
      </c>
      <c r="AD363" s="75">
        <f>AD324</f>
        <v>-5.31435562892005553</v>
      </c>
    </row>
    <row r="364" spans="16:30">
      <c r="P364" s="76">
        <f>P325</f>
        <v>16</v>
      </c>
      <c r="Q364" s="62" t="str">
        <f>Q325</f>
        <v>65+</v>
      </c>
      <c r="R364" s="75">
        <f>R325</f>
        <v>-6.89345262847254858</v>
      </c>
      <c r="S364" s="75">
        <f>S325</f>
        <v>-9.83393461653424517</v>
      </c>
      <c r="T364" s="75">
        <f>T325</f>
        <v>-8.39894758930156726</v>
      </c>
      <c r="U364" s="75">
        <f>U325</f>
        <v>-1.88911498944080503</v>
      </c>
      <c r="V364" s="75">
        <f>V325</f>
        <v>-1.14801823646193801</v>
      </c>
      <c r="W364" s="75">
        <f>W325</f>
        <v>-2.16115812129610507</v>
      </c>
      <c r="X364" s="75">
        <f>X325</f>
        <v>-3.28250090748445311</v>
      </c>
      <c r="Y364" s="75">
        <f>Y325</f>
        <v>-3.84062123100224806</v>
      </c>
      <c r="Z364" s="75">
        <f>Z325</f>
        <v>-1.62057491723779279</v>
      </c>
      <c r="AA364" s="75">
        <f>AA325</f>
        <v>0.212469549922561463</v>
      </c>
      <c r="AB364" s="75">
        <f>AB325</f>
        <v>0.851372680038248397</v>
      </c>
      <c r="AC364" s="75">
        <f>AC325</f>
        <v>2.01057455058160039</v>
      </c>
      <c r="AD364" s="75">
        <f>AD325</f>
        <v>-3.17079012203845867</v>
      </c>
    </row>
    <row r="365" spans="2:30">
      <c r="B365" s="1" t="s">
        <v>72</v>
      </c>
      <c r="C365" s="1" t="s">
        <v>73</v>
      </c>
      <c r="F365" s="88"/>
      <c r="G365" s="88"/>
      <c r="L365" s="112" t="s">
        <v>74</v>
      </c>
      <c r="P365" s="76">
        <f>P326</f>
        <v>16</v>
      </c>
      <c r="Q365" s="62" t="str">
        <f>Q326</f>
        <v>0-65</v>
      </c>
      <c r="R365" s="75">
        <f>R326</f>
        <v>-0.662545059105463441</v>
      </c>
      <c r="S365" s="75">
        <f>S326</f>
        <v>1.49704473877216433</v>
      </c>
      <c r="T365" s="75">
        <f>T326</f>
        <v>0.481452249408050559</v>
      </c>
      <c r="U365" s="75">
        <f>U326</f>
        <v>1.54488517745302723</v>
      </c>
      <c r="V365" s="75">
        <f>V326</f>
        <v>1.09745679174607357</v>
      </c>
      <c r="W365" s="75">
        <f>W326</f>
        <v>0.529148387680340093</v>
      </c>
      <c r="X365" s="75">
        <f>X326</f>
        <v>1.43924533292191033</v>
      </c>
      <c r="Y365" s="75">
        <f>Y326</f>
        <v>0.37310118148707474</v>
      </c>
      <c r="Z365" s="75">
        <f>Z326</f>
        <v>1.93024837582381501</v>
      </c>
      <c r="AA365" s="75">
        <f>AA326</f>
        <v>2.61165198578272273</v>
      </c>
      <c r="AB365" s="75">
        <f>AB326</f>
        <v>1.80015187385536262</v>
      </c>
      <c r="AC365" s="75">
        <f>AC326</f>
        <v>2.95210082229426529</v>
      </c>
      <c r="AD365" s="75">
        <f>AD326</f>
        <v>1.27864259085068244</v>
      </c>
    </row>
    <row r="366" spans="1:30">
      <c r="A366" s="1" t="n">
        <v>2021</v>
      </c>
      <c r="B366" s="14">
        <f>O4</f>
        <v>1018962</v>
      </c>
      <c r="C366" s="1">
        <f>B366-B$372</f>
        <v>84573</v>
      </c>
      <c r="L366" s="1">
        <f>B366-B$372</f>
        <v>84573</v>
      </c>
      <c r="P366" s="76">
        <f>P327</f>
        <v>16</v>
      </c>
      <c r="Q366" s="123" t="s">
        <v>58</v>
      </c>
      <c r="R366" s="75">
        <f>R327</f>
        <v>2.49865180657918406</v>
      </c>
      <c r="S366" s="75">
        <f>S327</f>
        <v>5.99418040737148416</v>
      </c>
      <c r="T366" s="75">
        <f>T327</f>
        <v>6.20250927725746593</v>
      </c>
      <c r="U366" s="75">
        <f>U327</f>
        <v>5.08871124975628764</v>
      </c>
      <c r="V366" s="75">
        <f>V327</f>
        <v>7.00466977985323513</v>
      </c>
      <c r="W366" s="75">
        <f>W327</f>
        <v>2.28006654271455123</v>
      </c>
      <c r="X366" s="75">
        <f>X327</f>
        <v>8.18329046394207893</v>
      </c>
      <c r="Y366" s="75">
        <f>Y327</f>
        <v>4.07849172758753387</v>
      </c>
      <c r="Z366" s="75">
        <f>Z327</f>
        <v>8.85948075563188198</v>
      </c>
      <c r="AA366" s="75">
        <f>AA327</f>
        <v>8.18449460255152061</v>
      </c>
      <c r="AB366" s="75">
        <f>AB327</f>
        <v>8.64098982239073976</v>
      </c>
      <c r="AC366" s="75">
        <f>AC327</f>
        <v>9.02014206480490444</v>
      </c>
      <c r="AD366" s="75">
        <f>AD327</f>
        <v>6.29974801007959684</v>
      </c>
    </row>
    <row r="367" spans="1:12">
      <c r="A367" s="1" t="n">
        <v>2020</v>
      </c>
      <c r="B367" s="14">
        <f>O21</f>
        <v>985572</v>
      </c>
      <c r="C367" s="1">
        <f>B367-B$372</f>
        <v>51183</v>
      </c>
      <c r="L367" s="1">
        <f>B367-B$372</f>
        <v>51183</v>
      </c>
    </row>
    <row r="368" spans="1:19">
      <c r="A368" s="1" t="n">
        <v>2019</v>
      </c>
      <c r="B368" s="14">
        <f>O38</f>
        <v>939520</v>
      </c>
      <c r="C368" s="1">
        <f>B368-B$372</f>
        <v>5131</v>
      </c>
      <c r="L368" s="1">
        <f>B368-B$372</f>
        <v>5131</v>
      </c>
      <c r="P368" s="125" t="s">
        <v>75</v>
      </c>
      <c r="Q368" s="86"/>
      <c r="R368" s="86"/>
      <c r="S368" s="112" t="s">
        <v>76</v>
      </c>
    </row>
    <row r="369" spans="1:30">
      <c r="A369" s="1" t="n">
        <v>2018</v>
      </c>
      <c r="B369" s="14">
        <f>O55</f>
        <v>954874</v>
      </c>
      <c r="C369" s="1">
        <f>B369-B$372</f>
        <v>20485</v>
      </c>
      <c r="L369" s="1">
        <f>B369-B$372</f>
        <v>20485</v>
      </c>
      <c r="R369" s="1" t="s">
        <v>77</v>
      </c>
      <c r="AA369" s="86" t="s">
        <v>78</v>
      </c>
      <c r="AB369" s="86" t="s">
        <v>79</v>
      </c>
      <c r="AC369"/>
      <c r="AD369"/>
    </row>
    <row r="370" spans="1:30">
      <c r="A370" s="1" t="n">
        <v>2017</v>
      </c>
      <c r="B370" s="14">
        <f>O72</f>
        <v>932263</v>
      </c>
      <c r="C370" s="1">
        <f>B370-B$372</f>
        <v>-2126</v>
      </c>
      <c r="L370" s="1">
        <f>B370-B$372</f>
        <v>-2126</v>
      </c>
      <c r="M370" s="1" t="s">
        <v>80</v>
      </c>
      <c r="N370" s="1" t="n">
        <v>21</v>
      </c>
      <c r="O370" s="1" t="n">
        <v>20</v>
      </c>
      <c r="P370" s="41"/>
      <c r="Q370" s="1" t="s">
        <v>81</v>
      </c>
      <c r="S370" s="1" t="s">
        <v>82</v>
      </c>
      <c r="U370" s="88" t="s">
        <v>83</v>
      </c>
      <c r="V370" s="88"/>
      <c r="W370" s="1" t="s">
        <v>84</v>
      </c>
      <c r="Y370" s="1" t="s">
        <v>85</v>
      </c>
      <c r="AA370" s="86" t="s">
        <v>86</v>
      </c>
      <c r="AB370" s="86" t="s">
        <v>86</v>
      </c>
      <c r="AC370"/>
      <c r="AD370"/>
    </row>
    <row r="371" spans="1:30">
      <c r="A371" s="1" t="n">
        <v>2016</v>
      </c>
      <c r="B371" s="14">
        <f>O89</f>
        <v>910899</v>
      </c>
      <c r="C371" s="1">
        <f>B371-B$372</f>
        <v>-23490</v>
      </c>
      <c r="L371" s="1">
        <f>B371-B$372</f>
        <v>-23490</v>
      </c>
      <c r="P371" s="126" t="s">
        <v>87</v>
      </c>
      <c r="Q371" s="72">
        <f>O107</f>
        <v>934389</v>
      </c>
      <c r="R371" s="72"/>
      <c r="S371" s="72">
        <f>O4</f>
        <v>1018962</v>
      </c>
      <c r="T371" s="72"/>
      <c r="U371" s="72">
        <f>O160</f>
        <v>985572</v>
      </c>
      <c r="V371" s="72"/>
      <c r="W371" s="72">
        <f>S371-Q371</f>
        <v>84573</v>
      </c>
      <c r="X371" s="72"/>
      <c r="Y371" s="72">
        <f>U371-Q371</f>
        <v>51183</v>
      </c>
      <c r="Z371" s="72"/>
      <c r="AA371" s="89">
        <f>W371*100/Q371</f>
        <v>9.05115535392646997</v>
      </c>
      <c r="AB371" s="89">
        <f>Y371*100/Q371</f>
        <v>5.47769719035647906</v>
      </c>
      <c r="AC371"/>
      <c r="AD371"/>
    </row>
    <row r="372" spans="1:30">
      <c r="A372" s="1" t="str">
        <f>A107</f>
        <v>16-19 Ø</v>
      </c>
      <c r="B372" s="14">
        <f>O107</f>
        <v>934389</v>
      </c>
      <c r="P372" s="127" t="s">
        <v>55</v>
      </c>
      <c r="Q372" s="62">
        <f>Q120</f>
        <v>520839.25</v>
      </c>
      <c r="R372" s="87"/>
      <c r="S372" s="87">
        <f>O154</f>
        <v>599780</v>
      </c>
      <c r="T372" s="87"/>
      <c r="U372" s="87">
        <f>O188</f>
        <v>578499</v>
      </c>
      <c r="V372" s="87"/>
      <c r="W372" s="87">
        <f>S372-Q372</f>
        <v>78940.75</v>
      </c>
      <c r="X372" s="87"/>
      <c r="Y372" s="87">
        <f>U372-Q372</f>
        <v>57659.75</v>
      </c>
      <c r="Z372" s="87"/>
      <c r="AA372" s="90">
        <f>W372*100/Q372</f>
        <v>15.1564518227072949</v>
      </c>
      <c r="AB372" s="90">
        <f>Y372*100/Q372</f>
        <v>11.07054623859473</v>
      </c>
      <c r="AC372"/>
      <c r="AD372"/>
    </row>
    <row r="373" spans="16:30">
      <c r="P373" s="62" t="s">
        <v>56</v>
      </c>
      <c r="Q373" s="62">
        <f>O359</f>
        <v>796449.75</v>
      </c>
      <c r="R373" s="87"/>
      <c r="S373" s="87">
        <f>O155</f>
        <v>874876</v>
      </c>
      <c r="T373" s="87"/>
      <c r="U373" s="87">
        <f>O189</f>
        <v>847980</v>
      </c>
      <c r="V373" s="87"/>
      <c r="W373" s="87">
        <f>S373-Q373</f>
        <v>78426.25</v>
      </c>
      <c r="X373" s="87"/>
      <c r="Y373" s="87">
        <f>U373-Q373</f>
        <v>51530.25</v>
      </c>
      <c r="Z373" s="87"/>
      <c r="AA373" s="90">
        <f>W373*100/Q373</f>
        <v>9.84698030227268006</v>
      </c>
      <c r="AB373" s="90">
        <f>Y373*100/Q373</f>
        <v>6.46999386966974388</v>
      </c>
      <c r="AC373"/>
      <c r="AD373"/>
    </row>
    <row r="374" spans="16:30">
      <c r="P374" s="62" t="s">
        <v>57</v>
      </c>
      <c r="Q374" s="62">
        <f>O360</f>
        <v>137939.25</v>
      </c>
      <c r="R374" s="87"/>
      <c r="S374" s="87">
        <f>O156</f>
        <v>144086</v>
      </c>
      <c r="T374" s="87"/>
      <c r="U374" s="87">
        <f>O190</f>
        <v>137592</v>
      </c>
      <c r="V374" s="87"/>
      <c r="W374" s="87">
        <f>S374-Q374</f>
        <v>6146.75</v>
      </c>
      <c r="X374" s="87"/>
      <c r="Y374" s="87">
        <f>U374-Q374</f>
        <v>-347.25</v>
      </c>
      <c r="Z374" s="87"/>
      <c r="AA374" s="90">
        <f>W374*100/Q374</f>
        <v>4.45612833185623369</v>
      </c>
      <c r="AB374" s="90">
        <f>Y374*100/Q374</f>
        <v>-0.25174125566145964</v>
      </c>
      <c r="AC374"/>
      <c r="AD374"/>
    </row>
    <row r="375" spans="16:30">
      <c r="P375" s="123" t="s">
        <v>58</v>
      </c>
      <c r="Q375" s="62">
        <f>O361</f>
        <v>31251.25</v>
      </c>
      <c r="R375" s="87"/>
      <c r="S375" s="87">
        <f>O157</f>
        <v>30427</v>
      </c>
      <c r="T375" s="87"/>
      <c r="U375" s="87">
        <f>O191</f>
        <v>29325</v>
      </c>
      <c r="V375" s="87"/>
      <c r="W375" s="87">
        <f>S375-Q375</f>
        <v>-824.25</v>
      </c>
      <c r="X375" s="87"/>
      <c r="Y375" s="87">
        <f>U375-Q375</f>
        <v>-1926.25</v>
      </c>
      <c r="Z375" s="87"/>
      <c r="AA375" s="90">
        <f>W375*100/Q375</f>
        <v>-2.63749450021999099</v>
      </c>
      <c r="AB375" s="90">
        <f>Y375*100/Q375</f>
        <v>-6.16375344986200524</v>
      </c>
      <c r="AC375"/>
      <c r="AD375"/>
    </row>
    <row r="377" spans="19:19">
      <c r="S377" s="86"/>
    </row>
  </sheetData>
  <mergeCells count="31">
    <mergeCell ref="D365:E365"/>
    <mergeCell ref="F365:G365"/>
    <mergeCell ref="H365:I365"/>
    <mergeCell ref="S370:T370"/>
    <mergeCell ref="U370:V370"/>
    <mergeCell ref="W370:X370"/>
    <mergeCell ref="Q371:R371"/>
    <mergeCell ref="S371:T371"/>
    <mergeCell ref="U371:V371"/>
    <mergeCell ref="W371:X371"/>
    <mergeCell ref="Y371:Z371"/>
    <mergeCell ref="Q372:R372"/>
    <mergeCell ref="S372:T372"/>
    <mergeCell ref="U372:V372"/>
    <mergeCell ref="W372:X372"/>
    <mergeCell ref="Y372:Z372"/>
    <mergeCell ref="Q373:R373"/>
    <mergeCell ref="S373:T373"/>
    <mergeCell ref="U373:V373"/>
    <mergeCell ref="W373:X373"/>
    <mergeCell ref="Y373:Z373"/>
    <mergeCell ref="Q374:R374"/>
    <mergeCell ref="S374:T374"/>
    <mergeCell ref="U374:V374"/>
    <mergeCell ref="W374:X374"/>
    <mergeCell ref="Y374:Z374"/>
    <mergeCell ref="Q375:R375"/>
    <mergeCell ref="S375:T375"/>
    <mergeCell ref="U375:V375"/>
    <mergeCell ref="W375:X375"/>
    <mergeCell ref="Y375:Z375"/>
  </mergeCells>
  <printOptions>
    <extLst>
      <ext uri="smNativeData">
        <pm:pageFlags xmlns:pm="smNativeData" id="164342502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43425028" l="56" r="56" t="56" b="56" borderId="0" fillId="0" vertical="0"/>
        <pm:footer xmlns:pm="smNativeData" id="1643425028" l="56" r="56" t="56" b="56" borderId="0" fillId="0" vertical="2"/>
        <pm:paperBin xmlns:pm="smNativeData" id="1643425028" Id="0" type="0" value="0"/>
        <pm:paperBin xmlns:pm="smNativeData" id="1643425028" Id="1" type="0" value="0"/>
      </ext>
    </extLst>
  </headerFooter>
  <rowBreaks count="6" manualBreakCount="6">
    <brk id="158" man="1"/>
    <brk id="192" man="1"/>
    <brk id="226" man="1"/>
    <brk id="260" man="1"/>
    <brk id="294" man="1"/>
    <brk id="329" man="1"/>
  </rowBreaks>
  <extLst>
    <ext uri="smNativeData">
      <pm:sheetPrefs xmlns:pm="smNativeData" day="1643425028" outlineProtect="1" showHorizontalRuler="1" showVerticalRuler="1" showAltShade="0" noPrint="1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56"/>
  <sheetViews>
    <sheetView view="normal" workbookViewId="0">
      <selection activeCell="F21" sqref="F21"/>
    </sheetView>
  </sheetViews>
  <sheetFormatPr baseColWidth="9" defaultColWidth="10.000000" defaultRowHeight="15.80"/>
  <cols>
    <col min="1" max="1" width="7.621622" customWidth="1" style="1"/>
    <col min="2" max="2" width="11.135135" customWidth="1" style="1"/>
    <col min="3" max="3" width="10.864865" customWidth="1" style="1"/>
    <col min="4" max="5" width="10.648649" customWidth="1" style="1"/>
    <col min="6" max="8" width="8.486486" customWidth="1" style="1"/>
    <col min="9" max="11" width="7.729730" customWidth="1" style="1"/>
    <col min="12" max="17" width="7.081081" customWidth="1" style="1"/>
    <col min="18" max="16384" width="10.000000" style="1"/>
  </cols>
  <sheetData>
    <row r="1" spans="1:1">
      <c r="A1" s="1" t="s">
        <v>88</v>
      </c>
    </row>
    <row r="2" spans="1:3">
      <c r="A2" s="125" t="s">
        <v>75</v>
      </c>
      <c r="B2" s="86"/>
      <c r="C2" s="112" t="s">
        <v>89</v>
      </c>
    </row>
    <row r="3" spans="1:6">
      <c r="A3" s="86"/>
      <c r="B3" s="86"/>
      <c r="C3" s="99" t="s">
        <v>90</v>
      </c>
      <c r="F3" s="1" t="s">
        <v>0</v>
      </c>
    </row>
    <row r="4" spans="2:17">
      <c r="B4" s="93" t="s">
        <v>91</v>
      </c>
      <c r="C4" s="93" t="s">
        <v>92</v>
      </c>
      <c r="D4" s="93" t="s">
        <v>92</v>
      </c>
      <c r="E4" s="93" t="s">
        <v>92</v>
      </c>
      <c r="F4" s="93" t="s">
        <v>93</v>
      </c>
      <c r="G4" s="93" t="s">
        <v>94</v>
      </c>
      <c r="H4" s="93" t="s">
        <v>95</v>
      </c>
      <c r="I4" s="95"/>
      <c r="J4" s="95"/>
      <c r="K4" s="95"/>
      <c r="N4" s="86"/>
      <c r="O4" s="86"/>
      <c r="P4" s="86"/>
      <c r="Q4" s="86"/>
    </row>
    <row r="5" spans="1:15">
      <c r="A5" s="41"/>
      <c r="B5" s="93" t="s">
        <v>96</v>
      </c>
      <c r="C5" s="93" t="s">
        <v>97</v>
      </c>
      <c r="D5" s="93" t="s">
        <v>98</v>
      </c>
      <c r="E5" s="93" t="s">
        <v>99</v>
      </c>
      <c r="F5" s="93" t="s">
        <v>100</v>
      </c>
      <c r="G5" s="93" t="s">
        <v>100</v>
      </c>
      <c r="H5" s="93" t="s">
        <v>100</v>
      </c>
      <c r="I5" s="95"/>
      <c r="J5" s="95"/>
      <c r="K5" s="95"/>
      <c r="N5" s="86"/>
      <c r="O5" s="86"/>
    </row>
    <row r="6" spans="1:17">
      <c r="A6" s="91" t="s">
        <v>66</v>
      </c>
      <c r="B6" s="72">
        <f>Tabelle1!O331</f>
        <v>934389</v>
      </c>
      <c r="C6" s="72">
        <f>Tabelle1!O127</f>
        <v>1018962</v>
      </c>
      <c r="D6" s="72">
        <f>Tabelle1!O161</f>
        <v>985572</v>
      </c>
      <c r="E6" s="72">
        <f>Tabelle1!O229</f>
        <v>954874</v>
      </c>
      <c r="F6" s="72">
        <f>C6-B6</f>
        <v>84573</v>
      </c>
      <c r="G6" s="72">
        <f>D6-B6</f>
        <v>51183</v>
      </c>
      <c r="H6" s="72">
        <f>E6-B6</f>
        <v>20485</v>
      </c>
      <c r="I6" s="101"/>
      <c r="J6" s="101"/>
      <c r="K6" s="14"/>
      <c r="L6" s="14"/>
      <c r="M6" s="14"/>
      <c r="N6" s="14"/>
      <c r="O6" s="14"/>
      <c r="P6" s="14"/>
      <c r="Q6" s="14"/>
    </row>
    <row r="7" spans="1:17">
      <c r="A7" s="92" t="s">
        <v>55</v>
      </c>
      <c r="B7" s="62">
        <f>Tabelle1!O358</f>
        <v>520839.25</v>
      </c>
      <c r="C7" s="62">
        <f>Tabelle1!O154</f>
        <v>599780</v>
      </c>
      <c r="D7" s="62">
        <f>Tabelle1!O188</f>
        <v>578499</v>
      </c>
      <c r="E7" s="62">
        <f>Tabelle1!O256</f>
        <v>536895</v>
      </c>
      <c r="F7" s="62">
        <f>C7-B7</f>
        <v>78940.75</v>
      </c>
      <c r="G7" s="62">
        <f>D7-B7</f>
        <v>57659.75</v>
      </c>
      <c r="H7" s="62">
        <f>E7-B7</f>
        <v>16055.75</v>
      </c>
      <c r="I7" s="101"/>
      <c r="J7" s="101"/>
      <c r="K7" s="14"/>
      <c r="L7" s="14"/>
      <c r="M7" s="14"/>
      <c r="N7" s="14"/>
      <c r="O7" s="14"/>
      <c r="P7" s="14"/>
      <c r="Q7" s="14"/>
    </row>
    <row r="8" spans="1:17">
      <c r="A8" s="92" t="s">
        <v>56</v>
      </c>
      <c r="B8" s="62">
        <f>Tabelle1!O359</f>
        <v>796449.75</v>
      </c>
      <c r="C8" s="62">
        <f>Tabelle1!O155</f>
        <v>874876</v>
      </c>
      <c r="D8" s="62">
        <f>Tabelle1!O189</f>
        <v>847980</v>
      </c>
      <c r="E8" s="62">
        <f>Tabelle1!O257</f>
        <v>815292</v>
      </c>
      <c r="F8" s="62">
        <f>C8-B8</f>
        <v>78426.25</v>
      </c>
      <c r="G8" s="62">
        <f>D8-B8</f>
        <v>51530.25</v>
      </c>
      <c r="H8" s="62">
        <f>E8-B8</f>
        <v>18842.25</v>
      </c>
      <c r="I8" s="101"/>
      <c r="J8" s="101"/>
      <c r="K8" s="14"/>
      <c r="L8" s="14"/>
      <c r="M8" s="14"/>
      <c r="N8" s="14"/>
      <c r="O8" s="14"/>
      <c r="P8" s="14"/>
      <c r="Q8" s="14"/>
    </row>
    <row r="9" spans="1:17">
      <c r="A9" s="92" t="s">
        <v>57</v>
      </c>
      <c r="B9" s="62">
        <f>Tabelle1!O360</f>
        <v>137939.25</v>
      </c>
      <c r="C9" s="62">
        <f>Tabelle1!O156</f>
        <v>144086</v>
      </c>
      <c r="D9" s="62">
        <f>Tabelle1!O190</f>
        <v>137592</v>
      </c>
      <c r="E9" s="62">
        <f>Tabelle1!O258</f>
        <v>139582</v>
      </c>
      <c r="F9" s="62">
        <f>C9-B9</f>
        <v>6146.75</v>
      </c>
      <c r="G9" s="62">
        <f>D9-B9</f>
        <v>-347.25</v>
      </c>
      <c r="H9" s="62">
        <f>E9-B9</f>
        <v>1642.75</v>
      </c>
      <c r="I9" s="101"/>
      <c r="J9" s="101"/>
      <c r="K9" s="14"/>
      <c r="L9" s="14"/>
      <c r="M9" s="14"/>
      <c r="N9" s="14"/>
      <c r="O9" s="14"/>
      <c r="P9" s="14"/>
      <c r="Q9" s="14"/>
    </row>
    <row r="10" spans="1:17">
      <c r="A10" s="128" t="s">
        <v>58</v>
      </c>
      <c r="B10" s="62">
        <f>Tabelle1!O361</f>
        <v>31251.25</v>
      </c>
      <c r="C10" s="62">
        <f>Tabelle1!O157</f>
        <v>30427</v>
      </c>
      <c r="D10" s="62">
        <f>Tabelle1!O191</f>
        <v>29325</v>
      </c>
      <c r="E10" s="62">
        <f>Tabelle1!O259</f>
        <v>30892</v>
      </c>
      <c r="F10" s="62">
        <f>C10-B10</f>
        <v>-824.25</v>
      </c>
      <c r="G10" s="62">
        <f>D10-B10</f>
        <v>-1926.25</v>
      </c>
      <c r="H10" s="62">
        <f>E10-B10</f>
        <v>-359.25</v>
      </c>
      <c r="I10" s="101"/>
      <c r="J10" s="101"/>
      <c r="K10" s="14"/>
      <c r="L10" s="14"/>
      <c r="M10" s="14"/>
      <c r="N10" s="14"/>
      <c r="O10" s="14"/>
      <c r="P10" s="14"/>
      <c r="Q10" s="14"/>
    </row>
    <row r="12" spans="2:17">
      <c r="B12" s="93"/>
      <c r="C12" s="95" t="s">
        <v>101</v>
      </c>
      <c r="D12" s="95" t="s">
        <v>102</v>
      </c>
      <c r="E12" s="95" t="s">
        <v>103</v>
      </c>
      <c r="F12" s="95" t="s">
        <v>101</v>
      </c>
      <c r="G12" s="95" t="s">
        <v>102</v>
      </c>
      <c r="H12" s="93"/>
      <c r="I12" s="86"/>
      <c r="J12" s="86"/>
      <c r="N12" s="86"/>
      <c r="O12" s="86"/>
      <c r="P12" s="86"/>
      <c r="Q12" s="86"/>
    </row>
    <row r="13" spans="1:15">
      <c r="A13" s="41"/>
      <c r="B13" s="93"/>
      <c r="C13" s="95" t="s">
        <v>86</v>
      </c>
      <c r="D13" s="95" t="s">
        <v>86</v>
      </c>
      <c r="E13" s="95" t="s">
        <v>86</v>
      </c>
      <c r="F13" s="95" t="s">
        <v>104</v>
      </c>
      <c r="G13" s="95" t="s">
        <v>104</v>
      </c>
      <c r="H13" s="93"/>
      <c r="I13" s="86"/>
      <c r="J13" s="86"/>
      <c r="N13" s="86"/>
      <c r="O13" s="86"/>
    </row>
    <row r="14" spans="1:17">
      <c r="A14" s="91" t="s">
        <v>66</v>
      </c>
      <c r="B14" s="72"/>
      <c r="C14" s="89">
        <f>F6*100/B6</f>
        <v>9.05115535392646997</v>
      </c>
      <c r="D14" s="69">
        <f>G6*100/B6</f>
        <v>5.47769719035647906</v>
      </c>
      <c r="E14" s="69">
        <f>H6*100/B6</f>
        <v>2.19234173347503036</v>
      </c>
      <c r="F14" s="69">
        <f>C14/E14</f>
        <v>4.12853307298022987</v>
      </c>
      <c r="G14" s="69">
        <f>D14/E14</f>
        <v>2.49855992189406972</v>
      </c>
      <c r="H14" s="69"/>
      <c r="I14" s="19"/>
      <c r="J14" s="19"/>
      <c r="K14" s="14"/>
      <c r="L14" s="14"/>
      <c r="M14" s="14"/>
      <c r="N14" s="14"/>
      <c r="O14" s="14"/>
      <c r="P14" s="14"/>
      <c r="Q14" s="14"/>
    </row>
    <row r="15" spans="1:17">
      <c r="A15" s="92" t="s">
        <v>55</v>
      </c>
      <c r="B15" s="62"/>
      <c r="C15" s="94">
        <f>F7*100/B7</f>
        <v>15.1564518227072949</v>
      </c>
      <c r="D15" s="75">
        <f>G7*100/B7</f>
        <v>11.07054623859473</v>
      </c>
      <c r="E15" s="75">
        <f>H7*100/B7</f>
        <v>3.08266898088037733</v>
      </c>
      <c r="F15" s="75">
        <f>C15/E15</f>
        <v>4.9166653691045239</v>
      </c>
      <c r="G15" s="75">
        <f>D15/E15</f>
        <v>3.59122121358390567</v>
      </c>
      <c r="H15" s="75"/>
      <c r="I15" s="19"/>
      <c r="J15" s="19"/>
      <c r="K15" s="14"/>
      <c r="L15" s="14"/>
      <c r="M15" s="14"/>
      <c r="N15" s="14"/>
      <c r="O15" s="14"/>
      <c r="P15" s="14"/>
      <c r="Q15" s="14"/>
    </row>
    <row r="16" spans="1:17">
      <c r="A16" s="92" t="s">
        <v>56</v>
      </c>
      <c r="B16" s="62"/>
      <c r="C16" s="94">
        <f>F8*100/B8</f>
        <v>9.84698030227268006</v>
      </c>
      <c r="D16" s="75">
        <f>G8*100/B8</f>
        <v>6.46999386966974388</v>
      </c>
      <c r="E16" s="75">
        <f>H8*100/B8</f>
        <v>2.36578013867164882</v>
      </c>
      <c r="F16" s="75">
        <f>C16/E16</f>
        <v>4.16225503854369627</v>
      </c>
      <c r="G16" s="75">
        <f>D16/E16</f>
        <v>2.73482466265971125</v>
      </c>
      <c r="H16" s="75"/>
      <c r="I16" s="19"/>
      <c r="J16" s="19"/>
      <c r="K16" s="14"/>
      <c r="L16" s="14"/>
      <c r="M16" s="14"/>
      <c r="N16" s="14"/>
      <c r="O16" s="14"/>
      <c r="P16" s="14"/>
      <c r="Q16" s="14"/>
    </row>
    <row r="17" spans="1:17">
      <c r="A17" s="92" t="s">
        <v>57</v>
      </c>
      <c r="B17" s="62"/>
      <c r="C17" s="94">
        <f>F9*100/B9</f>
        <v>4.45612833185623369</v>
      </c>
      <c r="D17" s="75">
        <f>G9*100/B9</f>
        <v>-0.25174125566145964</v>
      </c>
      <c r="E17" s="75">
        <f>H9*100/B9</f>
        <v>1.19092281565979219</v>
      </c>
      <c r="F17" s="75">
        <f>C17/E17</f>
        <v>3.7417440267843598</v>
      </c>
      <c r="G17" s="75">
        <f>D17/E17</f>
        <v>-0.211383351088115123</v>
      </c>
      <c r="H17" s="75"/>
      <c r="I17" s="19"/>
      <c r="J17" s="19"/>
      <c r="K17" s="14"/>
      <c r="L17" s="14"/>
      <c r="M17" s="14"/>
      <c r="N17" s="14"/>
      <c r="O17" s="14"/>
      <c r="P17" s="14"/>
      <c r="Q17" s="14"/>
    </row>
    <row r="18" spans="1:17">
      <c r="A18" s="128" t="s">
        <v>58</v>
      </c>
      <c r="B18" s="62"/>
      <c r="C18" s="94">
        <f>F10*100/B10</f>
        <v>-2.63749450021999099</v>
      </c>
      <c r="D18" s="75">
        <f>G10*100/B10</f>
        <v>-6.16375344986200524</v>
      </c>
      <c r="E18" s="75">
        <f>H10*100/B10</f>
        <v>-1.14955401783928646</v>
      </c>
      <c r="F18" s="75">
        <f>C18/E18*-1</f>
        <v>-2.29436325678496011</v>
      </c>
      <c r="G18" s="75">
        <f>D18/E18*-1</f>
        <v>-5.36186499652052007</v>
      </c>
      <c r="H18" s="75"/>
      <c r="I18" s="19"/>
      <c r="J18" s="19"/>
      <c r="K18" s="14"/>
      <c r="L18" s="14"/>
      <c r="M18" s="14"/>
      <c r="N18" s="14"/>
      <c r="O18" s="14"/>
      <c r="P18" s="14"/>
      <c r="Q18" s="14"/>
    </row>
    <row r="20" spans="1:11">
      <c r="A20" s="96"/>
      <c r="B20" s="96"/>
      <c r="C20" s="100" t="s">
        <v>105</v>
      </c>
      <c r="D20" s="97"/>
      <c r="E20" s="97"/>
      <c r="F20" s="97" t="str">
        <f>F3</f>
        <v>Stand: 24.01.2022</v>
      </c>
      <c r="G20" s="96"/>
      <c r="H20" s="96"/>
      <c r="I20" s="96"/>
      <c r="J20" s="96"/>
      <c r="K20" s="96"/>
    </row>
    <row r="21" spans="2:8">
      <c r="B21" s="1" t="s">
        <v>91</v>
      </c>
      <c r="C21" s="1" t="s">
        <v>92</v>
      </c>
      <c r="D21" s="1" t="s">
        <v>92</v>
      </c>
      <c r="E21" s="1" t="s">
        <v>92</v>
      </c>
      <c r="F21" s="1" t="s">
        <v>93</v>
      </c>
      <c r="G21" s="1" t="s">
        <v>94</v>
      </c>
      <c r="H21" s="1" t="s">
        <v>95</v>
      </c>
    </row>
    <row r="22" spans="1:8">
      <c r="A22" s="41"/>
      <c r="B22" s="1" t="s">
        <v>96</v>
      </c>
      <c r="C22" s="1" t="s">
        <v>97</v>
      </c>
      <c r="D22" s="1" t="s">
        <v>98</v>
      </c>
      <c r="E22" s="1" t="s">
        <v>106</v>
      </c>
      <c r="F22" s="1" t="s">
        <v>100</v>
      </c>
      <c r="G22" s="1" t="s">
        <v>100</v>
      </c>
      <c r="H22" s="1" t="s">
        <v>100</v>
      </c>
    </row>
    <row r="23" spans="1:8">
      <c r="A23" s="102" t="s">
        <v>66</v>
      </c>
      <c r="B23" s="103">
        <f>K49</f>
        <v>90976.25</v>
      </c>
      <c r="C23" s="103">
        <f>K50</f>
        <v>91906</v>
      </c>
      <c r="D23" s="103">
        <f>K51</f>
        <v>98124</v>
      </c>
      <c r="E23" s="103">
        <f>K53</f>
        <v>92185</v>
      </c>
      <c r="F23" s="103">
        <f>C23-B23</f>
        <v>929.75</v>
      </c>
      <c r="G23" s="103">
        <f>D23-B23</f>
        <v>7147.75</v>
      </c>
      <c r="H23" s="103">
        <f>E23-B23</f>
        <v>1208.75</v>
      </c>
    </row>
    <row r="24" spans="1:8">
      <c r="A24" s="104" t="s">
        <v>55</v>
      </c>
      <c r="B24" s="37">
        <f>C49</f>
        <v>53910.25</v>
      </c>
      <c r="C24" s="37">
        <f>C50</f>
        <v>53520</v>
      </c>
      <c r="D24" s="37">
        <f>C51</f>
        <v>58874</v>
      </c>
      <c r="E24" s="37">
        <f>C53</f>
        <v>54467</v>
      </c>
      <c r="F24" s="37">
        <f>C24-B24</f>
        <v>-390.25</v>
      </c>
      <c r="G24" s="37">
        <f>D24-B24</f>
        <v>4963.75</v>
      </c>
      <c r="H24" s="37">
        <f>E24-B24</f>
        <v>556.75</v>
      </c>
    </row>
    <row r="25" spans="1:8">
      <c r="A25" s="104" t="s">
        <v>56</v>
      </c>
      <c r="B25" s="37">
        <f>A49</f>
        <v>80389.5</v>
      </c>
      <c r="C25" s="37">
        <f>A50</f>
        <v>81615</v>
      </c>
      <c r="D25" s="37">
        <f>A51</f>
        <v>87669</v>
      </c>
      <c r="E25" s="37">
        <f>A53</f>
        <v>81583</v>
      </c>
      <c r="F25" s="37">
        <f>C25-B25</f>
        <v>1225.5</v>
      </c>
      <c r="G25" s="37">
        <f>D25-B25</f>
        <v>7279.5</v>
      </c>
      <c r="H25" s="37">
        <f>E25-B25</f>
        <v>1193.5</v>
      </c>
    </row>
    <row r="26" spans="1:8">
      <c r="A26" s="104" t="s">
        <v>107</v>
      </c>
      <c r="B26" s="37">
        <f>G49</f>
        <v>10586.75</v>
      </c>
      <c r="C26" s="37">
        <f>G50</f>
        <v>10291</v>
      </c>
      <c r="D26" s="37">
        <f>G51</f>
        <v>10455</v>
      </c>
      <c r="E26" s="37">
        <f>G53</f>
        <v>10602</v>
      </c>
      <c r="F26" s="37">
        <f>C26-B26</f>
        <v>-295.75</v>
      </c>
      <c r="G26" s="37">
        <f>D26-B26</f>
        <v>-131.75</v>
      </c>
      <c r="H26" s="37">
        <f>E26-B26</f>
        <v>15.25</v>
      </c>
    </row>
    <row r="27" spans="2:8">
      <c r="B27" s="41"/>
      <c r="C27" s="41"/>
      <c r="D27" s="41"/>
      <c r="E27" s="41"/>
      <c r="F27" s="41"/>
      <c r="G27" s="41"/>
      <c r="H27" s="41"/>
    </row>
    <row r="28" spans="2:8">
      <c r="B28" s="41"/>
      <c r="C28" s="41"/>
      <c r="D28" s="41"/>
      <c r="E28" s="41"/>
      <c r="F28" s="41"/>
      <c r="G28" s="41"/>
      <c r="H28" s="41"/>
    </row>
    <row r="29" spans="2:8">
      <c r="B29" s="97"/>
      <c r="C29" s="97" t="s">
        <v>101</v>
      </c>
      <c r="D29" s="97" t="s">
        <v>102</v>
      </c>
      <c r="E29" s="97" t="s">
        <v>103</v>
      </c>
      <c r="F29" s="97" t="s">
        <v>101</v>
      </c>
      <c r="G29" s="97" t="s">
        <v>102</v>
      </c>
      <c r="H29" s="41"/>
    </row>
    <row r="30" spans="1:8">
      <c r="A30" s="129" t="s">
        <v>48</v>
      </c>
      <c r="B30" s="97"/>
      <c r="C30" s="97" t="s">
        <v>86</v>
      </c>
      <c r="D30" s="97" t="s">
        <v>86</v>
      </c>
      <c r="E30" s="97" t="s">
        <v>86</v>
      </c>
      <c r="F30" s="97" t="s">
        <v>104</v>
      </c>
      <c r="G30" s="97" t="s">
        <v>104</v>
      </c>
      <c r="H30" s="41"/>
    </row>
    <row r="31" spans="1:8">
      <c r="A31" s="102" t="s">
        <v>66</v>
      </c>
      <c r="B31" s="103"/>
      <c r="C31" s="105">
        <f>F23*100/B23</f>
        <v>1.02197001964798506</v>
      </c>
      <c r="D31" s="106">
        <f>G23*100/B23</f>
        <v>7.85672084747392852</v>
      </c>
      <c r="E31" s="106">
        <f>H23*100/B23</f>
        <v>1.32864346464049676</v>
      </c>
      <c r="F31" s="106">
        <f>C31/E31</f>
        <v>0.769183040330922196</v>
      </c>
      <c r="G31" s="106">
        <f>D31/E31</f>
        <v>5.91334022750774224</v>
      </c>
      <c r="H31" s="103"/>
    </row>
    <row r="32" spans="1:8">
      <c r="A32" s="104" t="s">
        <v>55</v>
      </c>
      <c r="B32" s="37"/>
      <c r="C32" s="107">
        <f>F24*100/B24</f>
        <v>-0.723888314374353659</v>
      </c>
      <c r="D32" s="46">
        <f>G24*100/B24</f>
        <v>9.20743272383266564</v>
      </c>
      <c r="E32" s="46">
        <f>H24*100/B24</f>
        <v>1.03273496227526307</v>
      </c>
      <c r="F32" s="46">
        <f>C32/E32</f>
        <v>-0.700942972608893289</v>
      </c>
      <c r="G32" s="46">
        <f>D32/E32</f>
        <v>8.91558149977551295</v>
      </c>
      <c r="H32" s="37"/>
    </row>
    <row r="33" spans="1:8">
      <c r="A33" s="104" t="s">
        <v>56</v>
      </c>
      <c r="B33" s="37"/>
      <c r="C33" s="107">
        <f>F25*100/B25</f>
        <v>1.52445282033101348</v>
      </c>
      <c r="D33" s="46">
        <f>G25*100/B25</f>
        <v>9.05528707107271558</v>
      </c>
      <c r="E33" s="46">
        <f>H25*100/B25</f>
        <v>1.48464662673607872</v>
      </c>
      <c r="F33" s="46">
        <f>C33/E33</f>
        <v>1.02681189777963655</v>
      </c>
      <c r="G33" s="46">
        <f>D33/E33</f>
        <v>6.09928780896522582</v>
      </c>
      <c r="H33" s="37"/>
    </row>
    <row r="34" spans="1:8">
      <c r="A34" s="104" t="s">
        <v>107</v>
      </c>
      <c r="B34" s="37"/>
      <c r="C34" s="107">
        <f>F26*100/B26</f>
        <v>-2.79358632252579886</v>
      </c>
      <c r="D34" s="46">
        <f>G26*100/B26</f>
        <v>-1.24448012846246492</v>
      </c>
      <c r="E34" s="46">
        <f>H26*100/B26</f>
        <v>0.144047984508938054</v>
      </c>
      <c r="F34" s="46">
        <f>C34/E34</f>
        <v>-19.3934426229508396</v>
      </c>
      <c r="G34" s="46">
        <f>D34/E34</f>
        <v>-8.63934426229512198</v>
      </c>
      <c r="H34" s="37"/>
    </row>
    <row r="35" spans="2:8">
      <c r="B35" s="41"/>
      <c r="C35" s="98"/>
      <c r="D35" s="44"/>
      <c r="E35" s="44"/>
      <c r="F35" s="96"/>
      <c r="G35" s="96"/>
      <c r="H35" s="41"/>
    </row>
    <row r="36" spans="1:8">
      <c r="A36" s="41" t="s">
        <v>108</v>
      </c>
      <c r="B36" s="41"/>
      <c r="C36" s="41" t="n">
        <v>10</v>
      </c>
      <c r="D36" s="41" t="s">
        <v>109</v>
      </c>
      <c r="E36" s="41"/>
      <c r="F36" s="41"/>
      <c r="G36" s="41" t="n">
        <v>83</v>
      </c>
      <c r="H36" s="41"/>
    </row>
    <row r="37" spans="2:8">
      <c r="B37" s="1" t="s">
        <v>93</v>
      </c>
      <c r="C37" s="1" t="s">
        <v>94</v>
      </c>
      <c r="D37" s="93" t="s">
        <v>93</v>
      </c>
      <c r="E37" s="93" t="s">
        <v>94</v>
      </c>
      <c r="F37" s="93" t="s">
        <v>93</v>
      </c>
      <c r="G37" s="93" t="s">
        <v>94</v>
      </c>
      <c r="H37" s="41"/>
    </row>
    <row r="38" spans="2:8">
      <c r="B38" s="1" t="s">
        <v>100</v>
      </c>
      <c r="C38" s="1" t="s">
        <v>100</v>
      </c>
      <c r="D38" s="93" t="s">
        <v>100</v>
      </c>
      <c r="E38" s="93" t="s">
        <v>100</v>
      </c>
      <c r="F38" s="41" t="s">
        <v>110</v>
      </c>
      <c r="G38" s="41"/>
      <c r="H38" s="41"/>
    </row>
    <row r="39" spans="1:8">
      <c r="A39" s="1" t="s">
        <v>66</v>
      </c>
      <c r="B39" s="103">
        <f>F23/$C$36*$G$36</f>
        <v>7716.92499999999927</v>
      </c>
      <c r="C39" s="103">
        <f>G23/$C$36*$G$36</f>
        <v>59326.3249999999971</v>
      </c>
      <c r="D39" s="72" t="n">
        <v>84573</v>
      </c>
      <c r="E39" s="72" t="n">
        <v>51183</v>
      </c>
      <c r="F39" s="72">
        <f>D39-B39</f>
        <v>76856.0749999999971</v>
      </c>
      <c r="G39" s="72">
        <f>E39-C39</f>
        <v>-8143.32499999999709</v>
      </c>
      <c r="H39" s="89">
        <f>F39/B39</f>
        <v>9.95941712534461487</v>
      </c>
    </row>
    <row r="40" spans="1:8">
      <c r="A40" s="1" t="s">
        <v>55</v>
      </c>
      <c r="B40" s="37">
        <f>F24/$C$36*$G$36</f>
        <v>-3239.07499999999982</v>
      </c>
      <c r="C40" s="37">
        <f>G24/$C$36*$G$36</f>
        <v>41199.125</v>
      </c>
      <c r="D40" s="62" t="n">
        <v>78940.75</v>
      </c>
      <c r="E40" s="62" t="n">
        <v>57659.75</v>
      </c>
      <c r="F40" s="62" t="n">
        <v>78940.75</v>
      </c>
      <c r="G40" s="62">
        <f>E40-C40</f>
        <v>16460.625</v>
      </c>
      <c r="H40" s="94"/>
    </row>
    <row r="41" spans="1:8">
      <c r="A41" s="1" t="s">
        <v>56</v>
      </c>
      <c r="B41" s="37">
        <f>F25/$C$36*$G$36</f>
        <v>10171.6499999999996</v>
      </c>
      <c r="C41" s="37">
        <f>G25/$C$36*$G$36</f>
        <v>60419.8500000000058</v>
      </c>
      <c r="D41" s="62" t="n">
        <v>78426.25</v>
      </c>
      <c r="E41" s="62" t="n">
        <v>51530.25</v>
      </c>
      <c r="F41" s="62" t="n">
        <v>78426.25</v>
      </c>
      <c r="G41" s="62">
        <f>E41-C41</f>
        <v>-8889.59999999999854</v>
      </c>
      <c r="H41" s="94"/>
    </row>
    <row r="42" spans="1:8">
      <c r="A42" s="1" t="s">
        <v>107</v>
      </c>
      <c r="B42" s="37">
        <f>F26/$C$36*$G$36</f>
        <v>-2454.72499999999991</v>
      </c>
      <c r="C42" s="37">
        <f>G26/$C$36*$G$36</f>
        <v>-1093.52500000000009</v>
      </c>
      <c r="D42" s="62" t="n">
        <v>6146.75</v>
      </c>
      <c r="E42" s="62" t="n">
        <v>-347.25</v>
      </c>
      <c r="F42" s="62" t="n">
        <v>6146.75</v>
      </c>
      <c r="G42" s="62">
        <f>E42-C42</f>
        <v>746.275000000000091</v>
      </c>
      <c r="H42" s="94"/>
    </row>
    <row r="43" spans="1:8">
      <c r="A43" s="1" t="s">
        <v>111</v>
      </c>
      <c r="B43" s="41"/>
      <c r="C43" s="41"/>
      <c r="D43" s="41"/>
      <c r="E43" s="41"/>
      <c r="F43" s="41"/>
      <c r="G43" s="41"/>
      <c r="H43" s="41"/>
    </row>
    <row r="44" spans="2:8">
      <c r="B44" s="41"/>
      <c r="C44" s="41"/>
      <c r="D44" s="41"/>
      <c r="E44" s="41"/>
      <c r="F44" s="41"/>
      <c r="G44" s="41"/>
      <c r="H44" s="41"/>
    </row>
    <row r="45" spans="2:8">
      <c r="B45" s="41"/>
      <c r="C45" s="41"/>
      <c r="D45" s="41"/>
      <c r="E45" s="41"/>
      <c r="F45" s="41"/>
      <c r="G45" s="41"/>
      <c r="H45" s="41"/>
    </row>
    <row r="46" spans="2:8">
      <c r="B46" s="41"/>
      <c r="C46" s="41"/>
      <c r="D46" s="41"/>
      <c r="E46" s="41"/>
      <c r="F46" s="41"/>
      <c r="G46" s="41"/>
      <c r="H46" s="41"/>
    </row>
    <row r="47" spans="2:8">
      <c r="B47" s="41"/>
      <c r="C47" s="41"/>
      <c r="D47" s="41"/>
      <c r="E47" s="41"/>
      <c r="F47" s="41"/>
      <c r="G47" s="41"/>
      <c r="H47" s="41"/>
    </row>
    <row r="48" spans="1:11">
      <c r="A48" s="112" t="s">
        <v>56</v>
      </c>
      <c r="B48" s="112" t="s">
        <v>112</v>
      </c>
      <c r="C48" s="112" t="s">
        <v>55</v>
      </c>
      <c r="E48" s="1" t="s">
        <v>113</v>
      </c>
      <c r="F48" s="1" t="s">
        <v>114</v>
      </c>
      <c r="G48" s="1" t="s">
        <v>107</v>
      </c>
      <c r="H48" s="1" t="s">
        <v>115</v>
      </c>
      <c r="I48" s="1" t="s">
        <v>116</v>
      </c>
      <c r="J48" s="1" t="s">
        <v>117</v>
      </c>
      <c r="K48" s="1" t="s">
        <v>118</v>
      </c>
    </row>
    <row r="49" spans="1:11">
      <c r="A49" s="41" t="n">
        <v>80389.5</v>
      </c>
      <c r="B49" s="41" t="n">
        <v>37066</v>
      </c>
      <c r="C49" s="41" t="n">
        <v>53910.25</v>
      </c>
      <c r="D49" s="14" t="s">
        <v>119</v>
      </c>
      <c r="E49" s="14"/>
      <c r="F49" s="14"/>
      <c r="G49" s="41" t="n">
        <v>10586.75</v>
      </c>
      <c r="H49" s="41" t="n">
        <v>26479.25</v>
      </c>
      <c r="I49" s="41" t="n">
        <v>31453.25</v>
      </c>
      <c r="J49" s="41" t="n">
        <v>22457</v>
      </c>
      <c r="K49" s="41" t="n">
        <v>90976.25</v>
      </c>
    </row>
    <row r="50" spans="1:11">
      <c r="A50" s="14" t="n">
        <v>81615</v>
      </c>
      <c r="B50" s="14" t="n">
        <v>38386</v>
      </c>
      <c r="C50" s="14" t="n">
        <v>53520</v>
      </c>
      <c r="D50" s="109" t="n">
        <v>2021</v>
      </c>
      <c r="E50" s="14" t="n">
        <v>21</v>
      </c>
      <c r="F50" s="14" t="n">
        <v>91906</v>
      </c>
      <c r="G50" s="14" t="n">
        <v>10291</v>
      </c>
      <c r="H50" s="14" t="n">
        <v>28095</v>
      </c>
      <c r="I50" s="14" t="n">
        <v>31660</v>
      </c>
      <c r="J50" s="14" t="n">
        <v>21860</v>
      </c>
      <c r="K50" s="14" t="n">
        <v>91906</v>
      </c>
    </row>
    <row r="51" spans="1:11">
      <c r="A51" s="14" t="n">
        <v>87669</v>
      </c>
      <c r="B51" s="14" t="n">
        <v>39250</v>
      </c>
      <c r="C51" s="14" t="n">
        <v>58874</v>
      </c>
      <c r="D51" s="109" t="n">
        <v>2020</v>
      </c>
      <c r="E51" s="14" t="n">
        <v>20</v>
      </c>
      <c r="F51" s="14" t="n">
        <v>98124</v>
      </c>
      <c r="G51" s="14" t="n">
        <v>10455</v>
      </c>
      <c r="H51" s="14" t="n">
        <v>28795</v>
      </c>
      <c r="I51" s="14" t="n">
        <v>34574</v>
      </c>
      <c r="J51" s="14" t="n">
        <v>24300</v>
      </c>
      <c r="K51" s="14" t="n">
        <v>98124</v>
      </c>
    </row>
    <row r="52" spans="1:11">
      <c r="A52" s="14" t="n">
        <v>78627</v>
      </c>
      <c r="B52" s="14" t="n">
        <v>36418</v>
      </c>
      <c r="C52" s="14" t="n">
        <v>52348</v>
      </c>
      <c r="D52" s="109" t="n">
        <v>2019</v>
      </c>
      <c r="E52" s="14" t="n">
        <v>19</v>
      </c>
      <c r="F52" s="14" t="n">
        <v>88766</v>
      </c>
      <c r="G52" s="14" t="n">
        <v>10139</v>
      </c>
      <c r="H52" s="14" t="n">
        <v>26279</v>
      </c>
      <c r="I52" s="14" t="n">
        <v>30594</v>
      </c>
      <c r="J52" s="14" t="n">
        <v>21754</v>
      </c>
      <c r="K52" s="14" t="n">
        <v>88766</v>
      </c>
    </row>
    <row r="53" spans="1:11">
      <c r="A53" s="14" t="n">
        <v>81583</v>
      </c>
      <c r="B53" s="14" t="n">
        <v>37718</v>
      </c>
      <c r="C53" s="14" t="n">
        <v>54467</v>
      </c>
      <c r="D53" s="109" t="n">
        <v>2018</v>
      </c>
      <c r="E53" s="14" t="n">
        <v>18</v>
      </c>
      <c r="F53" s="14" t="n">
        <v>92185</v>
      </c>
      <c r="G53" s="14" t="n">
        <v>10602</v>
      </c>
      <c r="H53" s="14" t="n">
        <v>27116</v>
      </c>
      <c r="I53" s="14" t="n">
        <v>31800</v>
      </c>
      <c r="J53" s="14" t="n">
        <v>22667</v>
      </c>
      <c r="K53" s="14" t="n">
        <v>92185</v>
      </c>
    </row>
    <row r="54" spans="1:11">
      <c r="A54" s="14" t="n">
        <v>81236</v>
      </c>
      <c r="B54" s="14" t="n">
        <v>37076</v>
      </c>
      <c r="C54" s="14" t="n">
        <v>54896</v>
      </c>
      <c r="D54" s="109" t="n">
        <v>2017</v>
      </c>
      <c r="E54" s="14" t="n">
        <v>17</v>
      </c>
      <c r="F54" s="14" t="n">
        <v>91972</v>
      </c>
      <c r="G54" s="14" t="n">
        <v>10736</v>
      </c>
      <c r="H54" s="14" t="n">
        <v>26340</v>
      </c>
      <c r="I54" s="14" t="n">
        <v>31988</v>
      </c>
      <c r="J54" s="14" t="n">
        <v>22908</v>
      </c>
      <c r="K54" s="14" t="n">
        <v>91972</v>
      </c>
    </row>
    <row r="55" spans="1:11">
      <c r="A55" s="14" t="n">
        <v>80112</v>
      </c>
      <c r="B55" s="14" t="n">
        <v>37052</v>
      </c>
      <c r="C55" s="14" t="n">
        <v>53930</v>
      </c>
      <c r="D55" s="109" t="n">
        <v>2016</v>
      </c>
      <c r="E55" s="14" t="n">
        <v>16</v>
      </c>
      <c r="F55" s="14" t="n">
        <v>90982</v>
      </c>
      <c r="G55" s="14" t="n">
        <v>10870</v>
      </c>
      <c r="H55" s="14" t="n">
        <v>26182</v>
      </c>
      <c r="I55" s="14" t="n">
        <v>31431</v>
      </c>
      <c r="J55" s="14" t="n">
        <v>22499</v>
      </c>
      <c r="K55" s="14" t="n">
        <v>90982</v>
      </c>
    </row>
    <row r="56" spans="1:11">
      <c r="A56" s="14" t="n">
        <v>79935</v>
      </c>
      <c r="B56" s="14" t="n">
        <v>36680</v>
      </c>
      <c r="C56" s="14" t="n">
        <v>54227</v>
      </c>
      <c r="D56" s="109" t="n">
        <v>2015</v>
      </c>
      <c r="E56" s="14" t="n">
        <v>15</v>
      </c>
      <c r="F56" s="14" t="n">
        <v>90907</v>
      </c>
      <c r="G56" s="14" t="n">
        <v>10972</v>
      </c>
      <c r="H56" s="14" t="n">
        <v>25708</v>
      </c>
      <c r="I56" s="14" t="n">
        <v>32060</v>
      </c>
      <c r="J56" s="14" t="n">
        <v>22167</v>
      </c>
      <c r="K56" s="14" t="n">
        <v>90907</v>
      </c>
    </row>
  </sheetData>
  <printOptions gridLines="1">
    <extLst>
      <ext uri="smNativeData">
        <pm:pageFlags xmlns:pm="smNativeData" id="164342502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43425028" l="56" r="56" t="56" b="56" borderId="0" fillId="0" vertical="0"/>
        <pm:footer xmlns:pm="smNativeData" id="1643425028" l="56" r="56" t="56" b="56" borderId="0" fillId="0" vertical="2"/>
        <pm:paperBin xmlns:pm="smNativeData" id="1643425028" Id="0" type="0" value="0"/>
        <pm:paperBin xmlns:pm="smNativeData" id="1643425028" Id="1" type="0" value="0"/>
      </ext>
    </extLst>
  </headerFooter>
  <extLst>
    <ext uri="smNativeData">
      <pm:sheetPrefs xmlns:pm="smNativeData" day="1643425028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rudol</cp:lastModifiedBy>
  <cp:revision>0</cp:revision>
  <cp:lastPrinted>2022-01-29T02:56:08Z</cp:lastPrinted>
  <dcterms:created xsi:type="dcterms:W3CDTF">2021-11-17T00:06:05Z</dcterms:created>
  <dcterms:modified xsi:type="dcterms:W3CDTF">2022-01-29T02:57:08Z</dcterms:modified>
</cp:coreProperties>
</file>